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ervizio III\Sezione III\00_Provveditorato\01_AFFITTI\Affitto - Monteluce\Arredi\Capitolato Arredi\00 Docs Gara\"/>
    </mc:Choice>
  </mc:AlternateContent>
  <xr:revisionPtr revIDLastSave="0" documentId="13_ncr:1_{30D73513-4098-416C-940A-1AC1924D59D1}" xr6:coauthVersionLast="31" xr6:coauthVersionMax="31" xr10:uidLastSave="{00000000-0000-0000-0000-000000000000}"/>
  <bookViews>
    <workbookView xWindow="0" yWindow="0" windowWidth="28800" windowHeight="12225" xr2:uid="{89B14202-0EFC-4AAF-AB39-E32E0DF5E236}"/>
  </bookViews>
  <sheets>
    <sheet name="Offerta Economica - Singola" sheetId="1" r:id="rId1"/>
  </sheets>
  <definedNames>
    <definedName name="_xlnm.Print_Area" localSheetId="0">'Offerta Economica - Singola'!$A$1:$K$107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6" i="1" l="1"/>
  <c r="H87" i="1"/>
  <c r="J87" i="1" s="1"/>
  <c r="F87" i="1"/>
  <c r="J86" i="1"/>
  <c r="F86" i="1"/>
  <c r="J85" i="1"/>
  <c r="H84" i="1"/>
  <c r="J84" i="1" s="1"/>
  <c r="F84" i="1"/>
  <c r="H83" i="1"/>
  <c r="I83" i="1" s="1"/>
  <c r="F83" i="1"/>
  <c r="H82" i="1"/>
  <c r="J82" i="1" s="1"/>
  <c r="F82" i="1"/>
  <c r="H81" i="1"/>
  <c r="I81" i="1" s="1"/>
  <c r="F81" i="1"/>
  <c r="H80" i="1"/>
  <c r="J80" i="1" s="1"/>
  <c r="F80" i="1"/>
  <c r="H79" i="1"/>
  <c r="I79" i="1" s="1"/>
  <c r="F79" i="1"/>
  <c r="H78" i="1"/>
  <c r="J78" i="1" s="1"/>
  <c r="F78" i="1"/>
  <c r="J77" i="1"/>
  <c r="H76" i="1"/>
  <c r="J76" i="1" s="1"/>
  <c r="F76" i="1"/>
  <c r="H75" i="1"/>
  <c r="J75" i="1" s="1"/>
  <c r="F75" i="1"/>
  <c r="H74" i="1"/>
  <c r="J74" i="1" s="1"/>
  <c r="F74" i="1"/>
  <c r="H73" i="1"/>
  <c r="J73" i="1" s="1"/>
  <c r="F73" i="1"/>
  <c r="J72" i="1"/>
  <c r="H71" i="1"/>
  <c r="J71" i="1" s="1"/>
  <c r="F71" i="1"/>
  <c r="H70" i="1"/>
  <c r="I70" i="1" s="1"/>
  <c r="F70" i="1"/>
  <c r="H69" i="1"/>
  <c r="J69" i="1" s="1"/>
  <c r="F69" i="1"/>
  <c r="H68" i="1"/>
  <c r="I68" i="1" s="1"/>
  <c r="F68" i="1"/>
  <c r="H67" i="1"/>
  <c r="J67" i="1" s="1"/>
  <c r="F67" i="1"/>
  <c r="J66" i="1"/>
  <c r="H65" i="1"/>
  <c r="J65" i="1" s="1"/>
  <c r="F65" i="1"/>
  <c r="H64" i="1"/>
  <c r="J64" i="1" s="1"/>
  <c r="F64" i="1"/>
  <c r="J63" i="1"/>
  <c r="H62" i="1"/>
  <c r="J62" i="1" s="1"/>
  <c r="F62" i="1"/>
  <c r="H61" i="1"/>
  <c r="I61" i="1" s="1"/>
  <c r="F61" i="1"/>
  <c r="H60" i="1"/>
  <c r="J60" i="1" s="1"/>
  <c r="D60" i="1"/>
  <c r="F60" i="1" s="1"/>
  <c r="H59" i="1"/>
  <c r="J59" i="1" s="1"/>
  <c r="F59" i="1"/>
  <c r="H58" i="1"/>
  <c r="J58" i="1" s="1"/>
  <c r="F58" i="1"/>
  <c r="H57" i="1"/>
  <c r="J57" i="1" s="1"/>
  <c r="F57" i="1"/>
  <c r="H56" i="1"/>
  <c r="J56" i="1" s="1"/>
  <c r="F56" i="1"/>
  <c r="H55" i="1"/>
  <c r="J55" i="1" s="1"/>
  <c r="F55" i="1"/>
  <c r="H54" i="1"/>
  <c r="J54" i="1" s="1"/>
  <c r="F54" i="1"/>
  <c r="H53" i="1"/>
  <c r="J53" i="1" s="1"/>
  <c r="F53" i="1"/>
  <c r="H52" i="1"/>
  <c r="I52" i="1" s="1"/>
  <c r="F52" i="1"/>
  <c r="H51" i="1"/>
  <c r="J51" i="1" s="1"/>
  <c r="F51" i="1"/>
  <c r="H50" i="1"/>
  <c r="J50" i="1" s="1"/>
  <c r="F50" i="1"/>
  <c r="H49" i="1"/>
  <c r="J49" i="1" s="1"/>
  <c r="F49" i="1"/>
  <c r="H48" i="1"/>
  <c r="J48" i="1" s="1"/>
  <c r="F48" i="1"/>
  <c r="J47" i="1"/>
  <c r="H46" i="1"/>
  <c r="I46" i="1" s="1"/>
  <c r="F46" i="1"/>
  <c r="H45" i="1"/>
  <c r="J45" i="1" s="1"/>
  <c r="D45" i="1"/>
  <c r="F45" i="1" s="1"/>
  <c r="H44" i="1"/>
  <c r="J44" i="1" s="1"/>
  <c r="F44" i="1"/>
  <c r="H43" i="1"/>
  <c r="J43" i="1" s="1"/>
  <c r="D43" i="1"/>
  <c r="H42" i="1"/>
  <c r="J42" i="1" s="1"/>
  <c r="F42" i="1"/>
  <c r="H41" i="1"/>
  <c r="D41" i="1"/>
  <c r="F41" i="1" s="1"/>
  <c r="H40" i="1"/>
  <c r="I40" i="1" s="1"/>
  <c r="F40" i="1"/>
  <c r="H39" i="1"/>
  <c r="J39" i="1" s="1"/>
  <c r="D39" i="1"/>
  <c r="F39" i="1" s="1"/>
  <c r="H38" i="1"/>
  <c r="D38" i="1"/>
  <c r="J37" i="1"/>
  <c r="H36" i="1"/>
  <c r="J36" i="1" s="1"/>
  <c r="F36" i="1"/>
  <c r="H35" i="1"/>
  <c r="D35" i="1"/>
  <c r="F35" i="1" s="1"/>
  <c r="H34" i="1"/>
  <c r="I34" i="1" s="1"/>
  <c r="F34" i="1"/>
  <c r="H33" i="1"/>
  <c r="J33" i="1" s="1"/>
  <c r="F33" i="1"/>
  <c r="H32" i="1"/>
  <c r="J32" i="1" s="1"/>
  <c r="F32" i="1"/>
  <c r="H31" i="1"/>
  <c r="J31" i="1" s="1"/>
  <c r="F31" i="1"/>
  <c r="H30" i="1"/>
  <c r="I30" i="1" s="1"/>
  <c r="F30" i="1"/>
  <c r="H29" i="1"/>
  <c r="J29" i="1" s="1"/>
  <c r="F29" i="1"/>
  <c r="H28" i="1"/>
  <c r="J28" i="1" s="1"/>
  <c r="F28" i="1"/>
  <c r="H27" i="1"/>
  <c r="J27" i="1" s="1"/>
  <c r="D27" i="1"/>
  <c r="F27" i="1" s="1"/>
  <c r="J26" i="1"/>
  <c r="I26" i="1"/>
  <c r="F26" i="1"/>
  <c r="I38" i="1" l="1"/>
  <c r="I76" i="1"/>
  <c r="J52" i="1"/>
  <c r="J30" i="1"/>
  <c r="I43" i="1"/>
  <c r="J46" i="1"/>
  <c r="I48" i="1"/>
  <c r="I56" i="1"/>
  <c r="J34" i="1"/>
  <c r="J40" i="1"/>
  <c r="J81" i="1"/>
  <c r="I28" i="1"/>
  <c r="I32" i="1"/>
  <c r="J38" i="1"/>
  <c r="J68" i="1"/>
  <c r="J83" i="1"/>
  <c r="I87" i="1"/>
  <c r="I35" i="1"/>
  <c r="I41" i="1"/>
  <c r="I50" i="1"/>
  <c r="I54" i="1"/>
  <c r="I58" i="1"/>
  <c r="J61" i="1"/>
  <c r="I65" i="1"/>
  <c r="J70" i="1"/>
  <c r="I74" i="1"/>
  <c r="J35" i="1"/>
  <c r="J41" i="1"/>
  <c r="J79" i="1"/>
  <c r="I36" i="1"/>
  <c r="F38" i="1"/>
  <c r="I42" i="1"/>
  <c r="I45" i="1"/>
  <c r="I60" i="1"/>
  <c r="I62" i="1"/>
  <c r="I78" i="1"/>
  <c r="I80" i="1"/>
  <c r="I82" i="1"/>
  <c r="I84" i="1"/>
  <c r="I27" i="1"/>
  <c r="I29" i="1"/>
  <c r="I31" i="1"/>
  <c r="I33" i="1"/>
  <c r="F43" i="1"/>
  <c r="I49" i="1"/>
  <c r="I51" i="1"/>
  <c r="I53" i="1"/>
  <c r="I55" i="1"/>
  <c r="I57" i="1"/>
  <c r="I59" i="1"/>
  <c r="I73" i="1"/>
  <c r="I75" i="1"/>
  <c r="I86" i="1"/>
  <c r="I67" i="1"/>
  <c r="I69" i="1"/>
  <c r="I71" i="1"/>
  <c r="I39" i="1"/>
  <c r="I44" i="1"/>
  <c r="I64" i="1"/>
  <c r="F92" i="1" l="1"/>
  <c r="I92" i="1"/>
  <c r="K92" i="1" s="1"/>
  <c r="J92" i="1" l="1"/>
</calcChain>
</file>

<file path=xl/sharedStrings.xml><?xml version="1.0" encoding="utf-8"?>
<sst xmlns="http://schemas.openxmlformats.org/spreadsheetml/2006/main" count="203" uniqueCount="148">
  <si>
    <t>OFFERTA ECONOMICA [Busta C]</t>
  </si>
  <si>
    <t xml:space="preserve">(per impresa singola)   
</t>
  </si>
  <si>
    <t>IL SOTTOSCRITTO:</t>
  </si>
  <si>
    <t>Cognome e nome</t>
  </si>
  <si>
    <t>Nascita (luogo e data)</t>
  </si>
  <si>
    <t>Indirizzo residenza (via, civico, cap, città)</t>
  </si>
  <si>
    <t>Codice fiscale</t>
  </si>
  <si>
    <t>IN QUALITA'  DI</t>
  </si>
  <si>
    <t>dell'operatore economico- Ragione sociale</t>
  </si>
  <si>
    <t>Natura Giuridica</t>
  </si>
  <si>
    <t>P.IVA</t>
  </si>
  <si>
    <t>Indirizzo sede legale (via, civico, cap, città)</t>
  </si>
  <si>
    <t>al fine di concorrere all’aggiudicazione del contratto per l’affidamento in oggetto, dichiara la seguente OFFERTA ECONOMICA, dettagliando il prezzo  unitario di ciascuna voce di spesa:</t>
  </si>
  <si>
    <t>BASE ASTA</t>
  </si>
  <si>
    <t>OFFERTA</t>
  </si>
  <si>
    <t>U.M.</t>
  </si>
  <si>
    <t>Quantità</t>
  </si>
  <si>
    <t>Prezzo unitario
[esclusa IVA]</t>
  </si>
  <si>
    <t>Prezzo complessivo
 [esclusa IVA]</t>
  </si>
  <si>
    <t>Prezzo unitario 
[esclusa IVA]</t>
  </si>
  <si>
    <t>Prezzo complessivo 
 [esclusa IVA]</t>
  </si>
  <si>
    <t>Cod</t>
  </si>
  <si>
    <t>BENI</t>
  </si>
  <si>
    <t>R.1</t>
  </si>
  <si>
    <t>Armadio</t>
  </si>
  <si>
    <t>cad</t>
  </si>
  <si>
    <t>R.2</t>
  </si>
  <si>
    <t>Cassaforte</t>
  </si>
  <si>
    <t>R.3</t>
  </si>
  <si>
    <t>Libreria-testiera</t>
  </si>
  <si>
    <t>R.4</t>
  </si>
  <si>
    <t>Letto (telaio e rete)</t>
  </si>
  <si>
    <t>R.5</t>
  </si>
  <si>
    <t>Scrivania  (camere)</t>
  </si>
  <si>
    <t>R.6</t>
  </si>
  <si>
    <t>Cassettiera ufficio</t>
  </si>
  <si>
    <t>R.7</t>
  </si>
  <si>
    <t>Sedia</t>
  </si>
  <si>
    <t>R.8</t>
  </si>
  <si>
    <t>Lampada comodino/testiera</t>
  </si>
  <si>
    <t>R.9</t>
  </si>
  <si>
    <t>Lampada scrivania</t>
  </si>
  <si>
    <t>R.10</t>
  </si>
  <si>
    <t>Appendiabiti</t>
  </si>
  <si>
    <t>R.11</t>
  </si>
  <si>
    <t>Cestino gettacarta</t>
  </si>
  <si>
    <t>B.1</t>
  </si>
  <si>
    <t xml:space="preserve">Box Doccia </t>
  </si>
  <si>
    <t>B.2</t>
  </si>
  <si>
    <t>Box Doccia H</t>
  </si>
  <si>
    <t>B.3</t>
  </si>
  <si>
    <t>Specchio  e armadietto (camera ordinaria)</t>
  </si>
  <si>
    <t>B.4</t>
  </si>
  <si>
    <t>Specchio  (camera H)</t>
  </si>
  <si>
    <t>B.5</t>
  </si>
  <si>
    <t>Armadietto (camera H)</t>
  </si>
  <si>
    <t>B.6</t>
  </si>
  <si>
    <t>Specchio a muro</t>
  </si>
  <si>
    <t>B.7</t>
  </si>
  <si>
    <t>Set accessori bagno - completo</t>
  </si>
  <si>
    <t>B.8</t>
  </si>
  <si>
    <t>Set accessori bagno - ridotto</t>
  </si>
  <si>
    <t>B.9</t>
  </si>
  <si>
    <t>Mensola appendi asciugamani/accappatoi</t>
  </si>
  <si>
    <t>K.1</t>
  </si>
  <si>
    <t>Top</t>
  </si>
  <si>
    <t>K.2</t>
  </si>
  <si>
    <t>Mobile piano lavoro</t>
  </si>
  <si>
    <t>K.3</t>
  </si>
  <si>
    <t>Lavello</t>
  </si>
  <si>
    <t>K.4</t>
  </si>
  <si>
    <t>Miscelatore</t>
  </si>
  <si>
    <t>K.5</t>
  </si>
  <si>
    <t>Piastra elettroinduzione</t>
  </si>
  <si>
    <t>K.6</t>
  </si>
  <si>
    <t>Cappa</t>
  </si>
  <si>
    <t>K.7</t>
  </si>
  <si>
    <t>Forno microonde</t>
  </si>
  <si>
    <t>K.8</t>
  </si>
  <si>
    <t>Scolapiatti</t>
  </si>
  <si>
    <t>K.9</t>
  </si>
  <si>
    <t>Contenitore rifiuti - raccolta differenziata (carta, umido, vetro, indifferenziato)</t>
  </si>
  <si>
    <t>K.10</t>
  </si>
  <si>
    <t>Dispensa (modulo)</t>
  </si>
  <si>
    <t>K.11</t>
  </si>
  <si>
    <t>Frigorifero (modulo)</t>
  </si>
  <si>
    <t>K.12a</t>
  </si>
  <si>
    <t>TV piccola</t>
  </si>
  <si>
    <t>K.12b</t>
  </si>
  <si>
    <t>TV grande</t>
  </si>
  <si>
    <t>K.13</t>
  </si>
  <si>
    <t>Tavolo (2 per cucina)</t>
  </si>
  <si>
    <t>K.14</t>
  </si>
  <si>
    <t>Sedie (8 per cucina)</t>
  </si>
  <si>
    <t>O.3</t>
  </si>
  <si>
    <t>Sedia ergonomica</t>
  </si>
  <si>
    <t>O.6</t>
  </si>
  <si>
    <t>Bacheca chiavi</t>
  </si>
  <si>
    <t>S.1</t>
  </si>
  <si>
    <t>Scrivanie/tavoli</t>
  </si>
  <si>
    <t>S.2</t>
  </si>
  <si>
    <t>Sedie (Sala Studio)</t>
  </si>
  <si>
    <t>S.3</t>
  </si>
  <si>
    <t>Sedie da esterno/giardino</t>
  </si>
  <si>
    <t>S.4</t>
  </si>
  <si>
    <t>Sedute (SalaTV-poltroncina)</t>
  </si>
  <si>
    <t>S.5</t>
  </si>
  <si>
    <t>Ombrelloni</t>
  </si>
  <si>
    <t>J.1</t>
  </si>
  <si>
    <t>Scaffalature</t>
  </si>
  <si>
    <t>J.2</t>
  </si>
  <si>
    <t>Rastrelliera (10 posti)</t>
  </si>
  <si>
    <t>J.3</t>
  </si>
  <si>
    <t>Cartello segnaletico di orientamento -piano  (davanti ascensore)</t>
  </si>
  <si>
    <t>J.4</t>
  </si>
  <si>
    <t>Espositore a tasca (Piano di evacuazione)</t>
  </si>
  <si>
    <t>G.1</t>
  </si>
  <si>
    <t>Tapis roulant</t>
  </si>
  <si>
    <t>G.2</t>
  </si>
  <si>
    <t>Cyclette</t>
  </si>
  <si>
    <t>G.3</t>
  </si>
  <si>
    <t>Vogatore</t>
  </si>
  <si>
    <t>G.4</t>
  </si>
  <si>
    <t>Attrezzi braccia-spalle</t>
  </si>
  <si>
    <t>G.5</t>
  </si>
  <si>
    <t>Tappetini</t>
  </si>
  <si>
    <t>G.6</t>
  </si>
  <si>
    <t>Armadietti</t>
  </si>
  <si>
    <t>G.7</t>
  </si>
  <si>
    <t>Panche</t>
  </si>
  <si>
    <t>L.1</t>
  </si>
  <si>
    <t>Lavatrici con gettoniera</t>
  </si>
  <si>
    <t>L.2</t>
  </si>
  <si>
    <t>Asciugatrici con gettoniera</t>
  </si>
  <si>
    <t>VALORE BASE ASTA</t>
  </si>
  <si>
    <r>
      <t xml:space="preserve">VALORE COMPLESSIVO OFFERTO
</t>
    </r>
    <r>
      <rPr>
        <sz val="12"/>
        <color rgb="FFFF0000"/>
        <rFont val="Tw Cen MT Condensed"/>
        <family val="2"/>
      </rPr>
      <t xml:space="preserve"> (valore utile ai fini del calcolo del punteggio dell'offerta economica)</t>
    </r>
  </si>
  <si>
    <t>RIBASSO
[valore
 assoluto €]</t>
  </si>
  <si>
    <t>RIBASSO
[valore %]</t>
  </si>
  <si>
    <t>TOTALE</t>
  </si>
  <si>
    <t>E DICHIARA INOLTRE</t>
  </si>
  <si>
    <t xml:space="preserve"> - che l’offerta comprende tutto quanto richiesto dai documenti di gara e compensa: i costi per la realizzazione delle migliorie; tutte le spese generali, le assicurazioni, i propri costi della manodopera, i costi della sicurezza; l'utile d'impresa; tutti gli oneri, accessori e non, anche se non esplicitamente indicati nel Capitolato e nel Disciplinare di gara, necessari per assicurare la perfetta esecuzione del contratto.
- in particolare:</t>
  </si>
  <si>
    <r>
      <t xml:space="preserve">Valore complessivo  (per l’intera durata del contratto) 
dei </t>
    </r>
    <r>
      <rPr>
        <b/>
        <sz val="16"/>
        <color indexed="62"/>
        <rFont val="Tw Cen MT Condensed"/>
        <family val="2"/>
      </rPr>
      <t xml:space="preserve">COSTI AZIENDALI </t>
    </r>
    <r>
      <rPr>
        <sz val="16"/>
        <color indexed="62"/>
        <rFont val="Tw Cen MT Condensed"/>
        <family val="2"/>
      </rPr>
      <t xml:space="preserve">
concernenti l'adempimento delle disposizioni in materia di salute e sicurezza sui luoghi di lavoro  
[art.95 c.10 del Dlgs 50/16]
</t>
    </r>
  </si>
  <si>
    <t xml:space="preserve">Valore complessivo (per l’intera durata del contratto) 
dei COSTI DELLA MANODOPERA 
[art.95 c.10 del Dlgs 50/16]
</t>
  </si>
  <si>
    <t xml:space="preserve">- che la presente offerta ha una validità di giorni 180 dalla data stabilita quale termine per la presentazione delle offerte e ha valore di proposta contrattuale ai sensi dell’art. 1329 del codice civile; 
- di impegnarsi, a richiesta dell'ADISU e a propria cura e spese, alla proroga del periodo di validità dell’offerta nelle more dell’aggiudicazione della presente procedura di gara. 
- di essere consapevole che non sono ammesse offerte in aumento sui valori posto a base di gara; 
- di prendere atto che tale offerta economica non vincola in alcun modo l’Amministrazione appaltante; 
- che la scrivente Impresa non ha nulla da pretendere dall’ADISU, a qualsiasi titolo, in ragione della formulazione della presente offerta; 
</t>
  </si>
  <si>
    <t xml:space="preserve">FIRMA DIGITALE
DEL LEGALE RAPPRESENTANTE O PROCURATORE
</t>
  </si>
  <si>
    <t>NOME E COGNOME</t>
  </si>
  <si>
    <r>
      <t>AVVERTENZE:
1. Si devono compilare solo le celle con sfondo in giallo
2.  La dichiarazione deve essere compilata e sottoscritta: 
• per l’ipotesi di impresa singola: dal legale rappresentante/procuratore speciale dell’Impresa; 
•  per l’ipotesi di R.T.I., Consorzio, GEIE o Aggregazioni di imprese, sia costituiti che costituendi, dal legale rappresentante/procuratore speciale di tutte le imprese costituenti il R.T.I., Consorzio, Aggregazione, GEIE; 
•  per l’ipotesi di Consorzi dal legale rappresentante/procuratore speciale del Consorzio; 
•  per l’ipotesi di Consorzi di cui alla lett. c) dell’art. 45, comma 2 D.lgs. n. 50/2016, dal legale rappresentante/procuratore speciale del Consorzio e delle imprese Consorziate indicate quali esecutrici dei servizi. 
3.  La firma del sottoscrittore non deve essere autenticata ai sensi dell’art. 45 del D.P.R. 445/2000. 
4. La presente istanza  dovrà essere corredata, ai sensi del D.P.R. n. 445/2000, dalla fotocopia di un documento di riconoscimento di ciascun sottoscrittore. 
5.  Il modello deve essere compilato in ogni sua parte marcando opportunamente le caselle che interessano e sbarrando senza eliminare le parti che non interessano.
6. I dati forniti con il presente modello saranno utilizzati esclusivamente per l’espletamento delle pratiche attinenti alla gara stessa e saranno trattati conformemente a quanto previsto dal disciplinare di gara e dal D. lgs. 196/2003; 
7</t>
    </r>
    <r>
      <rPr>
        <b/>
        <i/>
        <sz val="16"/>
        <color indexed="62"/>
        <rFont val="Tw Cen MT Condensed"/>
        <family val="2"/>
      </rPr>
      <t>. Il presente modello costituisce solo un’indicazione di massima per i partecipanti e non esime, in nessun caso, dal rispetto di tutte le disposizioni normative applicabili, quand’anche non riportate nel testo.</t>
    </r>
  </si>
  <si>
    <r>
      <t xml:space="preserve"> GARA D’APPALTO 
</t>
    </r>
    <r>
      <rPr>
        <sz val="28"/>
        <color theme="1"/>
        <rFont val="Calibri"/>
        <family val="2"/>
        <scheme val="minor"/>
      </rPr>
      <t>FORNITURA E POSA IN OPERA DI ARREDI</t>
    </r>
    <r>
      <rPr>
        <sz val="20"/>
        <color theme="1"/>
        <rFont val="Calibri"/>
        <family val="2"/>
        <scheme val="minor"/>
      </rPr>
      <t xml:space="preserve">
PRESSO LA RESIDENZA UNIVERSITARIA DI MONTELUCE - PERUGIA
</t>
    </r>
    <r>
      <rPr>
        <sz val="14"/>
        <color theme="1"/>
        <rFont val="Calibri"/>
        <family val="2"/>
        <scheme val="minor"/>
      </rPr>
      <t>CIG 7431112B9B</t>
    </r>
    <r>
      <rPr>
        <sz val="11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</si>
</sst>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_-;\-* #,##0_-;_-* &quot;-&quot;??_-;_-@_-"/>
    <numFmt numFmtId="165" formatCode="_-&quot;€&quot;\ * #,##0.000_-;\-&quot;€&quot;\ * #,##0.000_-;_-&quot;€&quot;\ * &quot;-&quot;??_-;_-@_-"/>
    <numFmt numFmtId="166" formatCode="_-[$€-410]\ * #,##0.00_-;\-[$€-410]\ * #,##0.00_-;_-[$€-410]\ 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Tw Cen MT Condensed"/>
      <family val="2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4"/>
      <color rgb="FF0070C0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color theme="4" tint="-0.499984740745262"/>
      <name val="Arial"/>
      <family val="2"/>
    </font>
    <font>
      <sz val="16"/>
      <name val="Tw Cen MT Condensed"/>
      <family val="2"/>
    </font>
    <font>
      <sz val="16"/>
      <color theme="4" tint="-0.499984740745262"/>
      <name val="Tw Cen MT Condensed"/>
      <family val="2"/>
    </font>
    <font>
      <b/>
      <sz val="9"/>
      <color theme="4" tint="-0.499984740745262"/>
      <name val="Arial"/>
      <family val="2"/>
    </font>
    <font>
      <b/>
      <sz val="16"/>
      <color rgb="FF000000"/>
      <name val="Tw Cen MT Condensed"/>
      <family val="2"/>
    </font>
    <font>
      <sz val="16"/>
      <color rgb="FF000000"/>
      <name val="Tw Cen MT Condensed"/>
      <family val="2"/>
    </font>
    <font>
      <sz val="9"/>
      <color theme="4" tint="-0.499984740745262"/>
      <name val="Arial"/>
      <family val="2"/>
    </font>
    <font>
      <sz val="18"/>
      <name val="Tw Cen MT Condensed"/>
      <family val="2"/>
    </font>
    <font>
      <b/>
      <sz val="24"/>
      <color theme="4" tint="-0.499984740745262"/>
      <name val="Tw Cen MT Condensed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4" tint="-0.499984740745262"/>
      <name val="Tw Cen MT Condensed"/>
      <family val="2"/>
    </font>
    <font>
      <b/>
      <sz val="12"/>
      <color indexed="62"/>
      <name val="Tw Cen MT Condensed"/>
      <family val="2"/>
    </font>
    <font>
      <sz val="12"/>
      <color theme="4" tint="-0.499984740745262"/>
      <name val="Tw Cen MT Condensed"/>
      <family val="2"/>
    </font>
    <font>
      <sz val="11"/>
      <color rgb="FFFF0000"/>
      <name val="Tw Cen MT Condensed"/>
      <family val="2"/>
    </font>
    <font>
      <sz val="16"/>
      <color rgb="FFFF0000"/>
      <name val="Tw Cen MT Condensed"/>
      <family val="2"/>
    </font>
    <font>
      <sz val="12"/>
      <color rgb="FFFF0000"/>
      <name val="Tw Cen MT Condensed"/>
      <family val="2"/>
    </font>
    <font>
      <b/>
      <sz val="16"/>
      <color rgb="FFFF0000"/>
      <name val="Tw Cen MT Condensed"/>
      <family val="2"/>
    </font>
    <font>
      <sz val="11"/>
      <color indexed="8"/>
      <name val="Calibri"/>
      <family val="2"/>
    </font>
    <font>
      <b/>
      <sz val="16"/>
      <color indexed="62"/>
      <name val="Tw Cen MT Condensed"/>
      <family val="2"/>
    </font>
    <font>
      <sz val="16"/>
      <color indexed="62"/>
      <name val="Tw Cen MT Condensed"/>
      <family val="2"/>
    </font>
    <font>
      <b/>
      <sz val="14"/>
      <color theme="4" tint="-0.499984740745262"/>
      <name val="Arial"/>
      <family val="2"/>
    </font>
    <font>
      <i/>
      <sz val="16"/>
      <color theme="4" tint="-0.249977111117893"/>
      <name val="Tw Cen MT Condensed"/>
      <family val="2"/>
    </font>
    <font>
      <b/>
      <i/>
      <sz val="16"/>
      <color indexed="62"/>
      <name val="Tw Cen MT Condensed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8DB3E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31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rgb="FF0070C0"/>
      </bottom>
      <diagonal/>
    </border>
    <border>
      <left/>
      <right/>
      <top style="thick">
        <color rgb="FF0070C0"/>
      </top>
      <bottom/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rgb="FF00B0F0"/>
      </right>
      <top style="medium">
        <color indexed="64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medium">
        <color indexed="64"/>
      </top>
      <bottom style="thin">
        <color rgb="FF00B0F0"/>
      </bottom>
      <diagonal/>
    </border>
    <border>
      <left/>
      <right/>
      <top style="medium">
        <color indexed="64"/>
      </top>
      <bottom/>
      <diagonal/>
    </border>
    <border>
      <left style="thin">
        <color rgb="FF00B0F0"/>
      </left>
      <right style="thin">
        <color rgb="FF00B0F0"/>
      </right>
      <top style="medium">
        <color indexed="64"/>
      </top>
      <bottom/>
      <diagonal/>
    </border>
    <border>
      <left style="thin">
        <color rgb="FF00B0F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B0F0"/>
      </right>
      <top style="thin">
        <color rgb="FF00B0F0"/>
      </top>
      <bottom style="medium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medium">
        <color indexed="64"/>
      </bottom>
      <diagonal/>
    </border>
    <border>
      <left style="thin">
        <color rgb="FF00B0F0"/>
      </left>
      <right style="medium">
        <color indexed="64"/>
      </right>
      <top style="thin">
        <color rgb="FF00B0F0"/>
      </top>
      <bottom style="medium">
        <color indexed="64"/>
      </bottom>
      <diagonal/>
    </border>
  </borders>
  <cellStyleXfs count="7">
    <xf numFmtId="0" fontId="0" fillId="0" borderId="0"/>
    <xf numFmtId="44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2" borderId="1" applyNumberFormat="0" applyFont="0" applyAlignment="0" applyProtection="0"/>
  </cellStyleXfs>
  <cellXfs count="8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6" fillId="0" borderId="0" xfId="0" applyFont="1" applyFill="1"/>
    <xf numFmtId="0" fontId="9" fillId="0" borderId="0" xfId="0" applyFont="1" applyFill="1"/>
    <xf numFmtId="44" fontId="10" fillId="0" borderId="0" xfId="3" applyFont="1" applyFill="1" applyAlignment="1">
      <alignment horizontal="center" vertical="center"/>
    </xf>
    <xf numFmtId="164" fontId="10" fillId="0" borderId="0" xfId="4" applyNumberFormat="1" applyFont="1" applyFill="1" applyAlignment="1"/>
    <xf numFmtId="165" fontId="10" fillId="0" borderId="0" xfId="0" applyNumberFormat="1" applyFont="1" applyFill="1"/>
    <xf numFmtId="9" fontId="10" fillId="0" borderId="0" xfId="5" applyFont="1" applyFill="1"/>
    <xf numFmtId="166" fontId="11" fillId="0" borderId="0" xfId="3" applyNumberFormat="1" applyFont="1" applyFill="1" applyAlignment="1"/>
    <xf numFmtId="0" fontId="12" fillId="3" borderId="0" xfId="0" applyFont="1" applyFill="1" applyBorder="1" applyAlignment="1">
      <alignment vertical="top" wrapText="1"/>
    </xf>
    <xf numFmtId="0" fontId="13" fillId="0" borderId="8" xfId="0" applyFont="1" applyBorder="1" applyAlignment="1">
      <alignment horizontal="right" vertical="top" wrapText="1"/>
    </xf>
    <xf numFmtId="44" fontId="9" fillId="0" borderId="0" xfId="3" applyFont="1" applyFill="1" applyAlignment="1">
      <alignment horizontal="left" vertical="center"/>
    </xf>
    <xf numFmtId="164" fontId="9" fillId="0" borderId="0" xfId="4" applyNumberFormat="1" applyFont="1" applyFill="1" applyAlignment="1">
      <alignment horizontal="left"/>
    </xf>
    <xf numFmtId="165" fontId="9" fillId="0" borderId="0" xfId="0" applyNumberFormat="1" applyFont="1" applyFill="1" applyAlignment="1">
      <alignment horizontal="left"/>
    </xf>
    <xf numFmtId="9" fontId="9" fillId="0" borderId="0" xfId="5" applyFont="1" applyFill="1" applyAlignment="1">
      <alignment horizontal="left"/>
    </xf>
    <xf numFmtId="0" fontId="13" fillId="0" borderId="12" xfId="0" applyFont="1" applyFill="1" applyBorder="1" applyAlignment="1">
      <alignment horizontal="right" vertical="top" wrapText="1"/>
    </xf>
    <xf numFmtId="44" fontId="14" fillId="0" borderId="0" xfId="3" applyFont="1" applyFill="1" applyAlignment="1">
      <alignment horizontal="center" vertical="center"/>
    </xf>
    <xf numFmtId="164" fontId="14" fillId="0" borderId="0" xfId="4" applyNumberFormat="1" applyFont="1" applyFill="1" applyAlignment="1"/>
    <xf numFmtId="165" fontId="14" fillId="0" borderId="0" xfId="0" applyNumberFormat="1" applyFont="1" applyFill="1"/>
    <xf numFmtId="9" fontId="14" fillId="0" borderId="0" xfId="5" applyFont="1" applyFill="1"/>
    <xf numFmtId="0" fontId="7" fillId="0" borderId="0" xfId="0" applyFont="1"/>
    <xf numFmtId="44" fontId="14" fillId="0" borderId="0" xfId="3" applyFont="1" applyFill="1" applyAlignment="1">
      <alignment horizontal="center"/>
    </xf>
    <xf numFmtId="44" fontId="14" fillId="0" borderId="0" xfId="3" applyFont="1" applyFill="1" applyAlignment="1"/>
    <xf numFmtId="165" fontId="14" fillId="0" borderId="0" xfId="0" applyNumberFormat="1" applyFont="1" applyFill="1" applyBorder="1" applyAlignment="1">
      <alignment horizontal="center"/>
    </xf>
    <xf numFmtId="0" fontId="17" fillId="0" borderId="0" xfId="0" applyFont="1" applyAlignment="1">
      <alignment vertical="center"/>
    </xf>
    <xf numFmtId="0" fontId="18" fillId="0" borderId="0" xfId="0" applyFont="1"/>
    <xf numFmtId="164" fontId="19" fillId="6" borderId="13" xfId="6" applyNumberFormat="1" applyFont="1" applyFill="1" applyBorder="1" applyAlignment="1">
      <alignment horizontal="center" vertical="center" wrapText="1"/>
    </xf>
    <xf numFmtId="165" fontId="19" fillId="6" borderId="13" xfId="6" applyNumberFormat="1" applyFont="1" applyFill="1" applyBorder="1" applyAlignment="1">
      <alignment horizontal="center" vertical="center" wrapText="1"/>
    </xf>
    <xf numFmtId="164" fontId="19" fillId="0" borderId="14" xfId="6" applyNumberFormat="1" applyFont="1" applyFill="1" applyBorder="1" applyAlignment="1">
      <alignment horizontal="center" vertical="center" wrapText="1"/>
    </xf>
    <xf numFmtId="44" fontId="20" fillId="5" borderId="0" xfId="3" applyFont="1" applyFill="1" applyBorder="1" applyAlignment="1">
      <alignment horizontal="center" vertical="center" wrapText="1"/>
    </xf>
    <xf numFmtId="164" fontId="21" fillId="5" borderId="0" xfId="4" applyNumberFormat="1" applyFont="1" applyFill="1" applyBorder="1" applyAlignment="1">
      <alignment horizontal="center" vertical="center" textRotation="90" wrapText="1"/>
    </xf>
    <xf numFmtId="164" fontId="21" fillId="5" borderId="0" xfId="4" applyNumberFormat="1" applyFont="1" applyFill="1" applyBorder="1" applyAlignment="1">
      <alignment vertical="center" textRotation="90" wrapText="1"/>
    </xf>
    <xf numFmtId="165" fontId="21" fillId="5" borderId="0" xfId="4" applyNumberFormat="1" applyFont="1" applyFill="1" applyBorder="1" applyAlignment="1">
      <alignment horizontal="center" vertical="center" textRotation="90" wrapText="1"/>
    </xf>
    <xf numFmtId="164" fontId="21" fillId="0" borderId="0" xfId="4" applyNumberFormat="1" applyFont="1" applyFill="1" applyBorder="1" applyAlignment="1">
      <alignment horizontal="center" vertical="center" textRotation="90" wrapText="1"/>
    </xf>
    <xf numFmtId="164" fontId="19" fillId="5" borderId="0" xfId="4" applyNumberFormat="1" applyFont="1" applyFill="1" applyBorder="1" applyAlignment="1" applyProtection="1">
      <alignment horizontal="center" vertical="center" textRotation="90" wrapText="1"/>
    </xf>
    <xf numFmtId="0" fontId="21" fillId="7" borderId="13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left" vertical="center" wrapText="1" indent="2"/>
    </xf>
    <xf numFmtId="164" fontId="21" fillId="8" borderId="13" xfId="4" applyNumberFormat="1" applyFont="1" applyFill="1" applyBorder="1" applyAlignment="1">
      <alignment horizontal="center" vertical="center" wrapText="1"/>
    </xf>
    <xf numFmtId="164" fontId="21" fillId="8" borderId="13" xfId="4" applyNumberFormat="1" applyFont="1" applyFill="1" applyBorder="1" applyAlignment="1">
      <alignment vertical="center" wrapText="1"/>
    </xf>
    <xf numFmtId="165" fontId="19" fillId="8" borderId="13" xfId="6" applyNumberFormat="1" applyFont="1" applyFill="1" applyBorder="1" applyAlignment="1">
      <alignment horizontal="left" vertical="center" wrapText="1"/>
    </xf>
    <xf numFmtId="44" fontId="21" fillId="9" borderId="13" xfId="6" applyNumberFormat="1" applyFont="1" applyFill="1" applyBorder="1" applyAlignment="1">
      <alignment horizontal="left" vertical="center" wrapText="1"/>
    </xf>
    <xf numFmtId="9" fontId="19" fillId="0" borderId="15" xfId="5" applyFont="1" applyFill="1" applyBorder="1" applyAlignment="1">
      <alignment horizontal="center" vertical="center" wrapText="1"/>
    </xf>
    <xf numFmtId="165" fontId="19" fillId="4" borderId="16" xfId="6" applyNumberFormat="1" applyFont="1" applyFill="1" applyBorder="1" applyAlignment="1" applyProtection="1">
      <alignment horizontal="left" vertical="center" wrapText="1"/>
      <protection locked="0"/>
    </xf>
    <xf numFmtId="44" fontId="21" fillId="9" borderId="16" xfId="6" applyNumberFormat="1" applyFont="1" applyFill="1" applyBorder="1" applyAlignment="1">
      <alignment horizontal="left" vertical="center" wrapText="1"/>
    </xf>
    <xf numFmtId="0" fontId="22" fillId="0" borderId="0" xfId="0" applyFont="1"/>
    <xf numFmtId="0" fontId="21" fillId="8" borderId="13" xfId="4" applyNumberFormat="1" applyFont="1" applyFill="1" applyBorder="1" applyAlignment="1">
      <alignment vertical="center" wrapText="1"/>
    </xf>
    <xf numFmtId="44" fontId="19" fillId="8" borderId="13" xfId="6" applyNumberFormat="1" applyFont="1" applyFill="1" applyBorder="1" applyAlignment="1">
      <alignment horizontal="left" vertical="center" wrapText="1"/>
    </xf>
    <xf numFmtId="44" fontId="0" fillId="0" borderId="0" xfId="0" applyNumberFormat="1"/>
    <xf numFmtId="0" fontId="21" fillId="0" borderId="17" xfId="0" applyFont="1" applyFill="1" applyBorder="1" applyAlignment="1">
      <alignment horizontal="left" vertical="center" wrapText="1"/>
    </xf>
    <xf numFmtId="44" fontId="10" fillId="10" borderId="18" xfId="3" applyFont="1" applyFill="1" applyBorder="1" applyAlignment="1">
      <alignment horizontal="center" vertical="center" wrapText="1"/>
    </xf>
    <xf numFmtId="0" fontId="1" fillId="0" borderId="19" xfId="0" applyFont="1" applyBorder="1"/>
    <xf numFmtId="0" fontId="0" fillId="0" borderId="19" xfId="0" applyBorder="1"/>
    <xf numFmtId="44" fontId="23" fillId="10" borderId="20" xfId="3" applyFont="1" applyFill="1" applyBorder="1" applyAlignment="1">
      <alignment horizontal="center" vertical="center" wrapText="1"/>
    </xf>
    <xf numFmtId="44" fontId="23" fillId="10" borderId="21" xfId="3" applyFont="1" applyFill="1" applyBorder="1" applyAlignment="1">
      <alignment horizontal="center" vertical="center" wrapText="1"/>
    </xf>
    <xf numFmtId="0" fontId="19" fillId="7" borderId="22" xfId="0" applyFont="1" applyFill="1" applyBorder="1" applyAlignment="1">
      <alignment horizontal="left" vertical="center" wrapText="1"/>
    </xf>
    <xf numFmtId="44" fontId="21" fillId="10" borderId="23" xfId="6" applyNumberFormat="1" applyFont="1" applyFill="1" applyBorder="1" applyAlignment="1">
      <alignment horizontal="left" vertical="center" wrapText="1"/>
    </xf>
    <xf numFmtId="0" fontId="1" fillId="0" borderId="24" xfId="0" applyFont="1" applyBorder="1"/>
    <xf numFmtId="165" fontId="19" fillId="4" borderId="25" xfId="6" applyNumberFormat="1" applyFont="1" applyFill="1" applyBorder="1" applyAlignment="1" applyProtection="1">
      <alignment horizontal="left" vertical="center" wrapText="1"/>
      <protection locked="0"/>
    </xf>
    <xf numFmtId="44" fontId="25" fillId="10" borderId="23" xfId="6" applyNumberFormat="1" applyFont="1" applyFill="1" applyBorder="1" applyAlignment="1">
      <alignment horizontal="left" vertical="center" wrapText="1"/>
    </xf>
    <xf numFmtId="9" fontId="25" fillId="10" borderId="26" xfId="2" applyFont="1" applyFill="1" applyBorder="1" applyAlignment="1">
      <alignment horizontal="center" vertical="center" wrapText="1"/>
    </xf>
    <xf numFmtId="0" fontId="6" fillId="0" borderId="0" xfId="0" applyFont="1"/>
    <xf numFmtId="43" fontId="14" fillId="0" borderId="0" xfId="4" applyNumberFormat="1" applyFont="1" applyFill="1"/>
    <xf numFmtId="0" fontId="14" fillId="0" borderId="0" xfId="0" applyFont="1" applyFill="1"/>
    <xf numFmtId="44" fontId="10" fillId="4" borderId="8" xfId="1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top" wrapText="1"/>
      <protection locked="0"/>
    </xf>
    <xf numFmtId="0" fontId="9" fillId="4" borderId="10" xfId="0" applyFont="1" applyFill="1" applyBorder="1" applyAlignment="1" applyProtection="1">
      <alignment horizontal="center" vertical="top" wrapText="1"/>
      <protection locked="0"/>
    </xf>
    <xf numFmtId="0" fontId="9" fillId="4" borderId="11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5" fillId="0" borderId="5" xfId="0" applyFont="1" applyBorder="1" applyAlignment="1">
      <alignment horizontal="center" vertical="center"/>
    </xf>
    <xf numFmtId="44" fontId="8" fillId="0" borderId="6" xfId="3" applyFont="1" applyFill="1" applyBorder="1" applyAlignment="1">
      <alignment horizontal="center" vertical="center" wrapText="1"/>
    </xf>
    <xf numFmtId="44" fontId="8" fillId="0" borderId="6" xfId="3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center" vertical="center" wrapText="1"/>
    </xf>
    <xf numFmtId="44" fontId="16" fillId="5" borderId="0" xfId="3" applyFont="1" applyFill="1" applyBorder="1" applyAlignment="1">
      <alignment horizontal="center" vertical="center" wrapText="1"/>
    </xf>
    <xf numFmtId="43" fontId="14" fillId="0" borderId="0" xfId="4" applyNumberFormat="1" applyFont="1" applyFill="1" applyAlignment="1">
      <alignment horizontal="center" wrapText="1"/>
    </xf>
    <xf numFmtId="43" fontId="14" fillId="0" borderId="0" xfId="4" applyNumberFormat="1" applyFont="1" applyFill="1" applyAlignment="1">
      <alignment horizontal="center"/>
    </xf>
    <xf numFmtId="166" fontId="29" fillId="4" borderId="0" xfId="3" applyNumberFormat="1" applyFont="1" applyFill="1" applyAlignment="1" applyProtection="1">
      <alignment horizontal="center" vertical="center"/>
      <protection locked="0"/>
    </xf>
    <xf numFmtId="0" fontId="30" fillId="0" borderId="0" xfId="0" applyFont="1" applyAlignment="1">
      <alignment horizontal="left" vertical="top" wrapText="1"/>
    </xf>
    <xf numFmtId="43" fontId="10" fillId="0" borderId="8" xfId="4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top" wrapText="1"/>
    </xf>
    <xf numFmtId="166" fontId="29" fillId="0" borderId="0" xfId="3" applyNumberFormat="1" applyFont="1" applyFill="1" applyAlignment="1">
      <alignment horizontal="center" wrapText="1"/>
    </xf>
  </cellXfs>
  <cellStyles count="7">
    <cellStyle name="Migliaia 2 2" xfId="4" xr:uid="{3D63C556-5FCD-42B5-8C93-44CDC4019B7D}"/>
    <cellStyle name="Normale" xfId="0" builtinId="0"/>
    <cellStyle name="Nota 3 2" xfId="6" xr:uid="{151B25B8-0967-44A8-83FD-CC2578C0879E}"/>
    <cellStyle name="Percentuale" xfId="2" builtinId="5"/>
    <cellStyle name="Percentuale 2 2" xfId="5" xr:uid="{88B0D4DB-46C0-43A1-8441-B2D7CFE94A93}"/>
    <cellStyle name="Valuta" xfId="1" builtinId="4"/>
    <cellStyle name="Valuta 2 2 2" xfId="3" xr:uid="{AEEFA6BA-1F78-4816-926E-1193C6D1DC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DA071-7B87-4F4C-879E-265EF0D4FFC1}">
  <sheetPr>
    <pageSetUpPr fitToPage="1"/>
  </sheetPr>
  <dimension ref="A1:K107"/>
  <sheetViews>
    <sheetView tabSelected="1" zoomScale="85" zoomScaleNormal="85" zoomScaleSheetLayoutView="100" workbookViewId="0">
      <selection activeCell="C10" sqref="C10:I10"/>
    </sheetView>
  </sheetViews>
  <sheetFormatPr defaultRowHeight="15" x14ac:dyDescent="0.25"/>
  <cols>
    <col min="1" max="1" width="7.28515625" style="1" customWidth="1"/>
    <col min="2" max="2" width="33.28515625" customWidth="1"/>
    <col min="3" max="3" width="5.42578125" customWidth="1"/>
    <col min="5" max="5" width="14.5703125" customWidth="1"/>
    <col min="6" max="6" width="18.140625" customWidth="1"/>
    <col min="7" max="7" width="3.5703125" style="2" customWidth="1"/>
    <col min="8" max="8" width="14" customWidth="1"/>
    <col min="9" max="9" width="18.28515625" customWidth="1"/>
    <col min="10" max="10" width="20" customWidth="1"/>
    <col min="11" max="11" width="16.42578125" customWidth="1"/>
  </cols>
  <sheetData>
    <row r="1" spans="1:11" ht="15.75" thickBot="1" x14ac:dyDescent="0.3"/>
    <row r="2" spans="1:11" ht="122.25" customHeight="1" thickBot="1" x14ac:dyDescent="0.35">
      <c r="A2" s="68" t="s">
        <v>147</v>
      </c>
      <c r="B2" s="69"/>
      <c r="C2" s="69"/>
      <c r="D2" s="69"/>
      <c r="E2" s="69"/>
      <c r="F2" s="69"/>
      <c r="G2" s="69"/>
      <c r="H2" s="69"/>
      <c r="I2" s="69"/>
      <c r="J2" s="69"/>
      <c r="K2" s="70"/>
    </row>
    <row r="6" spans="1:11" ht="32.25" thickBot="1" x14ac:dyDescent="0.3">
      <c r="B6" s="71" t="s">
        <v>0</v>
      </c>
      <c r="C6" s="71"/>
      <c r="D6" s="71"/>
      <c r="E6" s="71"/>
      <c r="F6" s="71"/>
      <c r="G6" s="71"/>
      <c r="H6" s="71"/>
      <c r="I6" s="71"/>
      <c r="J6" s="71"/>
      <c r="K6" s="71"/>
    </row>
    <row r="7" spans="1:11" ht="24.75" customHeight="1" thickTop="1" x14ac:dyDescent="0.25">
      <c r="B7" s="3"/>
      <c r="C7" s="72" t="s">
        <v>1</v>
      </c>
      <c r="D7" s="73"/>
      <c r="E7" s="73"/>
      <c r="F7" s="73"/>
      <c r="G7" s="73"/>
      <c r="H7" s="73"/>
      <c r="I7" s="73"/>
    </row>
    <row r="8" spans="1:11" ht="20.25" x14ac:dyDescent="0.3">
      <c r="B8" s="4"/>
      <c r="C8" s="5"/>
      <c r="D8" s="6"/>
      <c r="E8" s="7"/>
      <c r="F8" s="8"/>
      <c r="G8" s="9"/>
      <c r="H8" s="9"/>
      <c r="I8" s="9"/>
    </row>
    <row r="9" spans="1:11" ht="20.25" x14ac:dyDescent="0.25">
      <c r="B9" s="10" t="s">
        <v>2</v>
      </c>
      <c r="C9" s="74"/>
      <c r="D9" s="74"/>
      <c r="E9" s="74"/>
      <c r="F9" s="74"/>
      <c r="G9" s="74"/>
      <c r="H9" s="74"/>
      <c r="I9" s="74"/>
    </row>
    <row r="10" spans="1:11" ht="20.25" x14ac:dyDescent="0.25">
      <c r="B10" s="11" t="s">
        <v>3</v>
      </c>
      <c r="C10" s="65"/>
      <c r="D10" s="66"/>
      <c r="E10" s="66"/>
      <c r="F10" s="66"/>
      <c r="G10" s="66"/>
      <c r="H10" s="66"/>
      <c r="I10" s="67"/>
    </row>
    <row r="11" spans="1:11" ht="20.25" x14ac:dyDescent="0.25">
      <c r="B11" s="11" t="s">
        <v>4</v>
      </c>
      <c r="C11" s="65"/>
      <c r="D11" s="66"/>
      <c r="E11" s="66"/>
      <c r="F11" s="66"/>
      <c r="G11" s="66"/>
      <c r="H11" s="66"/>
      <c r="I11" s="67"/>
    </row>
    <row r="12" spans="1:11" ht="40.5" x14ac:dyDescent="0.25">
      <c r="B12" s="11" t="s">
        <v>5</v>
      </c>
      <c r="C12" s="65"/>
      <c r="D12" s="66"/>
      <c r="E12" s="66"/>
      <c r="F12" s="66"/>
      <c r="G12" s="66"/>
      <c r="H12" s="66"/>
      <c r="I12" s="67"/>
    </row>
    <row r="13" spans="1:11" ht="20.25" x14ac:dyDescent="0.25">
      <c r="B13" s="11" t="s">
        <v>6</v>
      </c>
      <c r="C13" s="65"/>
      <c r="D13" s="66"/>
      <c r="E13" s="66"/>
      <c r="F13" s="66"/>
      <c r="G13" s="66"/>
      <c r="H13" s="66"/>
      <c r="I13" s="67"/>
    </row>
    <row r="14" spans="1:11" ht="20.25" x14ac:dyDescent="0.3">
      <c r="B14" s="4"/>
      <c r="C14" s="12"/>
      <c r="D14" s="13"/>
      <c r="E14" s="14"/>
      <c r="F14" s="15"/>
      <c r="G14" s="9"/>
      <c r="H14" s="9"/>
      <c r="I14" s="9"/>
    </row>
    <row r="15" spans="1:11" ht="20.25" x14ac:dyDescent="0.25">
      <c r="B15" s="11" t="s">
        <v>7</v>
      </c>
      <c r="C15" s="65"/>
      <c r="D15" s="66"/>
      <c r="E15" s="66"/>
      <c r="F15" s="66"/>
      <c r="G15" s="66"/>
      <c r="H15" s="66"/>
      <c r="I15" s="67"/>
    </row>
    <row r="16" spans="1:11" ht="40.5" x14ac:dyDescent="0.25">
      <c r="B16" s="16" t="s">
        <v>8</v>
      </c>
      <c r="C16" s="65"/>
      <c r="D16" s="66"/>
      <c r="E16" s="66"/>
      <c r="F16" s="66"/>
      <c r="G16" s="66"/>
      <c r="H16" s="66"/>
      <c r="I16" s="67"/>
    </row>
    <row r="17" spans="1:11" ht="20.25" x14ac:dyDescent="0.25">
      <c r="B17" s="11" t="s">
        <v>9</v>
      </c>
      <c r="C17" s="65"/>
      <c r="D17" s="66"/>
      <c r="E17" s="66"/>
      <c r="F17" s="66"/>
      <c r="G17" s="66"/>
      <c r="H17" s="66"/>
      <c r="I17" s="67"/>
    </row>
    <row r="18" spans="1:11" ht="20.25" x14ac:dyDescent="0.25">
      <c r="B18" s="11" t="s">
        <v>10</v>
      </c>
      <c r="C18" s="65"/>
      <c r="D18" s="66"/>
      <c r="E18" s="66"/>
      <c r="F18" s="66"/>
      <c r="G18" s="66"/>
      <c r="H18" s="66"/>
      <c r="I18" s="67"/>
    </row>
    <row r="19" spans="1:11" ht="40.5" x14ac:dyDescent="0.25">
      <c r="B19" s="11" t="s">
        <v>11</v>
      </c>
      <c r="C19" s="65"/>
      <c r="D19" s="66"/>
      <c r="E19" s="66"/>
      <c r="F19" s="66"/>
      <c r="G19" s="66"/>
      <c r="H19" s="66"/>
      <c r="I19" s="67"/>
    </row>
    <row r="20" spans="1:11" x14ac:dyDescent="0.25">
      <c r="B20" s="3"/>
      <c r="C20" s="17"/>
      <c r="D20" s="18"/>
      <c r="E20" s="19"/>
      <c r="F20" s="20"/>
      <c r="G20" s="9"/>
      <c r="H20" s="9"/>
      <c r="I20" s="9"/>
    </row>
    <row r="21" spans="1:11" ht="65.25" customHeight="1" x14ac:dyDescent="0.25">
      <c r="A21" s="76" t="s">
        <v>12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</row>
    <row r="22" spans="1:11" x14ac:dyDescent="0.25">
      <c r="B22" s="3"/>
      <c r="C22" s="17"/>
      <c r="D22" s="18"/>
      <c r="E22" s="19"/>
      <c r="F22" s="20"/>
      <c r="G22" s="9"/>
      <c r="H22" s="9"/>
      <c r="I22" s="9"/>
    </row>
    <row r="23" spans="1:11" ht="30.75" x14ac:dyDescent="0.25">
      <c r="B23" s="21"/>
      <c r="C23" s="22"/>
      <c r="D23" s="23"/>
      <c r="E23" s="77" t="s">
        <v>13</v>
      </c>
      <c r="F23" s="77"/>
      <c r="G23" s="24"/>
      <c r="H23" s="77" t="s">
        <v>14</v>
      </c>
      <c r="I23" s="77"/>
    </row>
    <row r="24" spans="1:11" ht="47.25" x14ac:dyDescent="0.25">
      <c r="A24" s="25"/>
      <c r="B24" s="26"/>
      <c r="C24" s="27" t="s">
        <v>15</v>
      </c>
      <c r="D24" s="27" t="s">
        <v>16</v>
      </c>
      <c r="E24" s="28" t="s">
        <v>17</v>
      </c>
      <c r="F24" s="27" t="s">
        <v>18</v>
      </c>
      <c r="G24" s="29"/>
      <c r="H24" s="27" t="s">
        <v>19</v>
      </c>
      <c r="I24" s="27" t="s">
        <v>20</v>
      </c>
    </row>
    <row r="25" spans="1:11" ht="15.75" x14ac:dyDescent="0.25">
      <c r="A25" s="30" t="s">
        <v>21</v>
      </c>
      <c r="B25" s="30" t="s">
        <v>22</v>
      </c>
      <c r="C25" s="31"/>
      <c r="D25" s="32"/>
      <c r="E25" s="33"/>
      <c r="F25" s="31"/>
      <c r="G25" s="34"/>
      <c r="H25" s="35"/>
      <c r="I25" s="31"/>
    </row>
    <row r="26" spans="1:11" ht="15.75" x14ac:dyDescent="0.25">
      <c r="A26" s="36" t="s">
        <v>23</v>
      </c>
      <c r="B26" s="37" t="s">
        <v>24</v>
      </c>
      <c r="C26" s="38" t="s">
        <v>25</v>
      </c>
      <c r="D26" s="39">
        <v>150</v>
      </c>
      <c r="E26" s="40">
        <v>950</v>
      </c>
      <c r="F26" s="41">
        <f>E26*D26</f>
        <v>142500</v>
      </c>
      <c r="G26" s="42"/>
      <c r="H26" s="43">
        <v>950</v>
      </c>
      <c r="I26" s="44">
        <f>H26*D26</f>
        <v>142500</v>
      </c>
      <c r="J26" s="45" t="str">
        <f>IF(H26&gt;E26,"ATTENZIONE ESCLUSIONE - non ammesse offerte in rialzo","")</f>
        <v/>
      </c>
    </row>
    <row r="27" spans="1:11" ht="15.75" x14ac:dyDescent="0.25">
      <c r="A27" s="36" t="s">
        <v>26</v>
      </c>
      <c r="B27" s="37" t="s">
        <v>27</v>
      </c>
      <c r="C27" s="38" t="s">
        <v>25</v>
      </c>
      <c r="D27" s="39">
        <f>D26</f>
        <v>150</v>
      </c>
      <c r="E27" s="40">
        <v>35</v>
      </c>
      <c r="F27" s="41">
        <f t="shared" ref="F27:F36" si="0">E27*D27</f>
        <v>5250</v>
      </c>
      <c r="G27" s="42"/>
      <c r="H27" s="43">
        <f t="shared" ref="H27:H36" si="1">E27</f>
        <v>35</v>
      </c>
      <c r="I27" s="44">
        <f t="shared" ref="I27:I36" si="2">H27*D27</f>
        <v>5250</v>
      </c>
      <c r="J27" s="45" t="str">
        <f t="shared" ref="J27:J87" si="3">IF(H27&gt;E27,"ATTENZIONE ESCLUSIONE - non ammesse offerte in rialzo","")</f>
        <v/>
      </c>
    </row>
    <row r="28" spans="1:11" ht="15.75" x14ac:dyDescent="0.25">
      <c r="A28" s="36" t="s">
        <v>28</v>
      </c>
      <c r="B28" s="37" t="s">
        <v>29</v>
      </c>
      <c r="C28" s="38" t="s">
        <v>25</v>
      </c>
      <c r="D28" s="39">
        <v>150</v>
      </c>
      <c r="E28" s="40">
        <v>390</v>
      </c>
      <c r="F28" s="41">
        <f t="shared" si="0"/>
        <v>58500</v>
      </c>
      <c r="G28" s="42"/>
      <c r="H28" s="43">
        <f t="shared" si="1"/>
        <v>390</v>
      </c>
      <c r="I28" s="44">
        <f t="shared" si="2"/>
        <v>58500</v>
      </c>
      <c r="J28" s="45" t="str">
        <f t="shared" si="3"/>
        <v/>
      </c>
    </row>
    <row r="29" spans="1:11" ht="15.75" x14ac:dyDescent="0.25">
      <c r="A29" s="36" t="s">
        <v>30</v>
      </c>
      <c r="B29" s="37" t="s">
        <v>31</v>
      </c>
      <c r="C29" s="38" t="s">
        <v>25</v>
      </c>
      <c r="D29" s="39">
        <v>150</v>
      </c>
      <c r="E29" s="40">
        <v>190</v>
      </c>
      <c r="F29" s="41">
        <f t="shared" si="0"/>
        <v>28500</v>
      </c>
      <c r="G29" s="42"/>
      <c r="H29" s="43">
        <f t="shared" si="1"/>
        <v>190</v>
      </c>
      <c r="I29" s="44">
        <f t="shared" si="2"/>
        <v>28500</v>
      </c>
      <c r="J29" s="45" t="str">
        <f t="shared" si="3"/>
        <v/>
      </c>
    </row>
    <row r="30" spans="1:11" ht="15.75" x14ac:dyDescent="0.25">
      <c r="A30" s="36" t="s">
        <v>32</v>
      </c>
      <c r="B30" s="37" t="s">
        <v>33</v>
      </c>
      <c r="C30" s="38" t="s">
        <v>25</v>
      </c>
      <c r="D30" s="39">
        <v>150</v>
      </c>
      <c r="E30" s="40">
        <v>210</v>
      </c>
      <c r="F30" s="41">
        <f t="shared" si="0"/>
        <v>31500</v>
      </c>
      <c r="G30" s="42"/>
      <c r="H30" s="43">
        <f t="shared" si="1"/>
        <v>210</v>
      </c>
      <c r="I30" s="44">
        <f t="shared" si="2"/>
        <v>31500</v>
      </c>
      <c r="J30" s="45" t="str">
        <f t="shared" si="3"/>
        <v/>
      </c>
    </row>
    <row r="31" spans="1:11" ht="15.75" x14ac:dyDescent="0.25">
      <c r="A31" s="36" t="s">
        <v>34</v>
      </c>
      <c r="B31" s="37" t="s">
        <v>35</v>
      </c>
      <c r="C31" s="38" t="s">
        <v>25</v>
      </c>
      <c r="D31" s="39">
        <v>154</v>
      </c>
      <c r="E31" s="40">
        <v>120</v>
      </c>
      <c r="F31" s="41">
        <f t="shared" si="0"/>
        <v>18480</v>
      </c>
      <c r="G31" s="42"/>
      <c r="H31" s="43">
        <f t="shared" si="1"/>
        <v>120</v>
      </c>
      <c r="I31" s="44">
        <f t="shared" si="2"/>
        <v>18480</v>
      </c>
      <c r="J31" s="45" t="str">
        <f t="shared" si="3"/>
        <v/>
      </c>
    </row>
    <row r="32" spans="1:11" ht="15.75" x14ac:dyDescent="0.25">
      <c r="A32" s="36" t="s">
        <v>36</v>
      </c>
      <c r="B32" s="37" t="s">
        <v>37</v>
      </c>
      <c r="C32" s="38" t="s">
        <v>25</v>
      </c>
      <c r="D32" s="39">
        <v>150</v>
      </c>
      <c r="E32" s="40">
        <v>60</v>
      </c>
      <c r="F32" s="41">
        <f t="shared" si="0"/>
        <v>9000</v>
      </c>
      <c r="G32" s="42"/>
      <c r="H32" s="43">
        <f t="shared" si="1"/>
        <v>60</v>
      </c>
      <c r="I32" s="44">
        <f t="shared" si="2"/>
        <v>9000</v>
      </c>
      <c r="J32" s="45" t="str">
        <f t="shared" si="3"/>
        <v/>
      </c>
    </row>
    <row r="33" spans="1:10" ht="15.75" x14ac:dyDescent="0.25">
      <c r="A33" s="36" t="s">
        <v>38</v>
      </c>
      <c r="B33" s="37" t="s">
        <v>39</v>
      </c>
      <c r="C33" s="38" t="s">
        <v>25</v>
      </c>
      <c r="D33" s="39">
        <v>150</v>
      </c>
      <c r="E33" s="40">
        <v>35</v>
      </c>
      <c r="F33" s="41">
        <f t="shared" si="0"/>
        <v>5250</v>
      </c>
      <c r="G33" s="42"/>
      <c r="H33" s="43">
        <f t="shared" si="1"/>
        <v>35</v>
      </c>
      <c r="I33" s="44">
        <f t="shared" si="2"/>
        <v>5250</v>
      </c>
      <c r="J33" s="45" t="str">
        <f t="shared" si="3"/>
        <v/>
      </c>
    </row>
    <row r="34" spans="1:10" ht="15.75" x14ac:dyDescent="0.25">
      <c r="A34" s="36" t="s">
        <v>40</v>
      </c>
      <c r="B34" s="37" t="s">
        <v>41</v>
      </c>
      <c r="C34" s="38" t="s">
        <v>25</v>
      </c>
      <c r="D34" s="39">
        <v>150</v>
      </c>
      <c r="E34" s="40">
        <v>25</v>
      </c>
      <c r="F34" s="41">
        <f t="shared" si="0"/>
        <v>3750</v>
      </c>
      <c r="G34" s="42"/>
      <c r="H34" s="43">
        <f t="shared" si="1"/>
        <v>25</v>
      </c>
      <c r="I34" s="44">
        <f t="shared" si="2"/>
        <v>3750</v>
      </c>
      <c r="J34" s="45" t="str">
        <f t="shared" si="3"/>
        <v/>
      </c>
    </row>
    <row r="35" spans="1:10" ht="15.75" x14ac:dyDescent="0.25">
      <c r="A35" s="36" t="s">
        <v>42</v>
      </c>
      <c r="B35" s="37" t="s">
        <v>43</v>
      </c>
      <c r="C35" s="38" t="s">
        <v>25</v>
      </c>
      <c r="D35" s="39">
        <f>120+2</f>
        <v>122</v>
      </c>
      <c r="E35" s="40">
        <v>10</v>
      </c>
      <c r="F35" s="41">
        <f t="shared" si="0"/>
        <v>1220</v>
      </c>
      <c r="G35" s="42"/>
      <c r="H35" s="43">
        <f t="shared" si="1"/>
        <v>10</v>
      </c>
      <c r="I35" s="44">
        <f t="shared" si="2"/>
        <v>1220</v>
      </c>
      <c r="J35" s="45" t="str">
        <f t="shared" si="3"/>
        <v/>
      </c>
    </row>
    <row r="36" spans="1:10" ht="15.75" x14ac:dyDescent="0.25">
      <c r="A36" s="36" t="s">
        <v>44</v>
      </c>
      <c r="B36" s="37" t="s">
        <v>45</v>
      </c>
      <c r="C36" s="38" t="s">
        <v>25</v>
      </c>
      <c r="D36" s="39">
        <v>150</v>
      </c>
      <c r="E36" s="40">
        <v>4</v>
      </c>
      <c r="F36" s="41">
        <f t="shared" si="0"/>
        <v>600</v>
      </c>
      <c r="G36" s="42"/>
      <c r="H36" s="43">
        <f t="shared" si="1"/>
        <v>4</v>
      </c>
      <c r="I36" s="44">
        <f t="shared" si="2"/>
        <v>600</v>
      </c>
      <c r="J36" s="45" t="str">
        <f t="shared" si="3"/>
        <v/>
      </c>
    </row>
    <row r="37" spans="1:10" ht="15.75" x14ac:dyDescent="0.25">
      <c r="A37" s="36"/>
      <c r="B37" s="37"/>
      <c r="C37" s="38"/>
      <c r="D37" s="39"/>
      <c r="E37" s="40"/>
      <c r="F37" s="41"/>
      <c r="G37" s="42"/>
      <c r="H37" s="43"/>
      <c r="I37" s="44"/>
      <c r="J37" s="45" t="str">
        <f t="shared" si="3"/>
        <v/>
      </c>
    </row>
    <row r="38" spans="1:10" ht="15.75" x14ac:dyDescent="0.25">
      <c r="A38" s="36" t="s">
        <v>46</v>
      </c>
      <c r="B38" s="37" t="s">
        <v>47</v>
      </c>
      <c r="C38" s="38" t="s">
        <v>25</v>
      </c>
      <c r="D38" s="39">
        <f>111+1+2</f>
        <v>114</v>
      </c>
      <c r="E38" s="40">
        <v>260</v>
      </c>
      <c r="F38" s="41">
        <f t="shared" ref="F38:F46" si="4">E38*D38</f>
        <v>29640</v>
      </c>
      <c r="G38" s="42"/>
      <c r="H38" s="43">
        <f t="shared" ref="H38:H46" si="5">E38</f>
        <v>260</v>
      </c>
      <c r="I38" s="44">
        <f t="shared" ref="I38:I46" si="6">H38*D38</f>
        <v>29640</v>
      </c>
      <c r="J38" s="45" t="str">
        <f t="shared" si="3"/>
        <v/>
      </c>
    </row>
    <row r="39" spans="1:10" ht="15.75" x14ac:dyDescent="0.25">
      <c r="A39" s="36" t="s">
        <v>48</v>
      </c>
      <c r="B39" s="37" t="s">
        <v>49</v>
      </c>
      <c r="C39" s="38" t="s">
        <v>25</v>
      </c>
      <c r="D39" s="39">
        <f>9+1</f>
        <v>10</v>
      </c>
      <c r="E39" s="40">
        <v>290</v>
      </c>
      <c r="F39" s="41">
        <f t="shared" si="4"/>
        <v>2900</v>
      </c>
      <c r="G39" s="42"/>
      <c r="H39" s="43">
        <f t="shared" si="5"/>
        <v>290</v>
      </c>
      <c r="I39" s="44">
        <f t="shared" si="6"/>
        <v>2900</v>
      </c>
      <c r="J39" s="45" t="str">
        <f t="shared" si="3"/>
        <v/>
      </c>
    </row>
    <row r="40" spans="1:10" ht="15.75" x14ac:dyDescent="0.25">
      <c r="A40" s="36" t="s">
        <v>50</v>
      </c>
      <c r="B40" s="37" t="s">
        <v>51</v>
      </c>
      <c r="C40" s="38" t="s">
        <v>25</v>
      </c>
      <c r="D40" s="39">
        <v>111</v>
      </c>
      <c r="E40" s="40">
        <v>140</v>
      </c>
      <c r="F40" s="41">
        <f t="shared" si="4"/>
        <v>15540</v>
      </c>
      <c r="G40" s="42"/>
      <c r="H40" s="43">
        <f t="shared" si="5"/>
        <v>140</v>
      </c>
      <c r="I40" s="44">
        <f t="shared" si="6"/>
        <v>15540</v>
      </c>
      <c r="J40" s="45" t="str">
        <f t="shared" si="3"/>
        <v/>
      </c>
    </row>
    <row r="41" spans="1:10" ht="15.75" x14ac:dyDescent="0.25">
      <c r="A41" s="36" t="s">
        <v>52</v>
      </c>
      <c r="B41" s="37" t="s">
        <v>53</v>
      </c>
      <c r="C41" s="38" t="s">
        <v>25</v>
      </c>
      <c r="D41" s="39">
        <f>9+6+1+1</f>
        <v>17</v>
      </c>
      <c r="E41" s="40">
        <v>80</v>
      </c>
      <c r="F41" s="41">
        <f t="shared" si="4"/>
        <v>1360</v>
      </c>
      <c r="G41" s="42"/>
      <c r="H41" s="43">
        <f t="shared" si="5"/>
        <v>80</v>
      </c>
      <c r="I41" s="44">
        <f t="shared" si="6"/>
        <v>1360</v>
      </c>
      <c r="J41" s="45" t="str">
        <f t="shared" si="3"/>
        <v/>
      </c>
    </row>
    <row r="42" spans="1:10" ht="15.75" x14ac:dyDescent="0.25">
      <c r="A42" s="36" t="s">
        <v>54</v>
      </c>
      <c r="B42" s="37" t="s">
        <v>55</v>
      </c>
      <c r="C42" s="38" t="s">
        <v>25</v>
      </c>
      <c r="D42" s="39">
        <v>9</v>
      </c>
      <c r="E42" s="40">
        <v>100</v>
      </c>
      <c r="F42" s="41">
        <f t="shared" si="4"/>
        <v>900</v>
      </c>
      <c r="G42" s="42"/>
      <c r="H42" s="43">
        <f t="shared" si="5"/>
        <v>100</v>
      </c>
      <c r="I42" s="44">
        <f t="shared" si="6"/>
        <v>900</v>
      </c>
      <c r="J42" s="45" t="str">
        <f t="shared" si="3"/>
        <v/>
      </c>
    </row>
    <row r="43" spans="1:10" ht="15.75" x14ac:dyDescent="0.25">
      <c r="A43" s="36" t="s">
        <v>56</v>
      </c>
      <c r="B43" s="37" t="s">
        <v>57</v>
      </c>
      <c r="C43" s="38" t="s">
        <v>25</v>
      </c>
      <c r="D43" s="39">
        <f>1+1+3+5</f>
        <v>10</v>
      </c>
      <c r="E43" s="40">
        <v>15</v>
      </c>
      <c r="F43" s="41">
        <f t="shared" si="4"/>
        <v>150</v>
      </c>
      <c r="G43" s="42"/>
      <c r="H43" s="43">
        <f t="shared" si="5"/>
        <v>15</v>
      </c>
      <c r="I43" s="44">
        <f t="shared" si="6"/>
        <v>150</v>
      </c>
      <c r="J43" s="45" t="str">
        <f t="shared" si="3"/>
        <v/>
      </c>
    </row>
    <row r="44" spans="1:10" ht="15.75" x14ac:dyDescent="0.25">
      <c r="A44" s="36" t="s">
        <v>58</v>
      </c>
      <c r="B44" s="37" t="s">
        <v>59</v>
      </c>
      <c r="C44" s="38" t="s">
        <v>25</v>
      </c>
      <c r="D44" s="39">
        <v>120</v>
      </c>
      <c r="E44" s="40">
        <v>130</v>
      </c>
      <c r="F44" s="41">
        <f t="shared" si="4"/>
        <v>15600</v>
      </c>
      <c r="G44" s="42"/>
      <c r="H44" s="43">
        <f t="shared" si="5"/>
        <v>130</v>
      </c>
      <c r="I44" s="44">
        <f t="shared" si="6"/>
        <v>15600</v>
      </c>
      <c r="J44" s="45" t="str">
        <f t="shared" si="3"/>
        <v/>
      </c>
    </row>
    <row r="45" spans="1:10" ht="15.75" x14ac:dyDescent="0.25">
      <c r="A45" s="36" t="s">
        <v>60</v>
      </c>
      <c r="B45" s="37" t="s">
        <v>61</v>
      </c>
      <c r="C45" s="38" t="s">
        <v>25</v>
      </c>
      <c r="D45" s="39">
        <f>11+1+4+5</f>
        <v>21</v>
      </c>
      <c r="E45" s="40">
        <v>70</v>
      </c>
      <c r="F45" s="41">
        <f t="shared" si="4"/>
        <v>1470</v>
      </c>
      <c r="G45" s="42"/>
      <c r="H45" s="43">
        <f t="shared" si="5"/>
        <v>70</v>
      </c>
      <c r="I45" s="44">
        <f t="shared" si="6"/>
        <v>1470</v>
      </c>
      <c r="J45" s="45" t="str">
        <f t="shared" si="3"/>
        <v/>
      </c>
    </row>
    <row r="46" spans="1:10" ht="15.75" x14ac:dyDescent="0.25">
      <c r="A46" s="36" t="s">
        <v>62</v>
      </c>
      <c r="B46" s="37" t="s">
        <v>63</v>
      </c>
      <c r="C46" s="38" t="s">
        <v>25</v>
      </c>
      <c r="D46" s="39">
        <v>120</v>
      </c>
      <c r="E46" s="40">
        <v>30</v>
      </c>
      <c r="F46" s="41">
        <f t="shared" si="4"/>
        <v>3600</v>
      </c>
      <c r="G46" s="42"/>
      <c r="H46" s="43">
        <f t="shared" si="5"/>
        <v>30</v>
      </c>
      <c r="I46" s="44">
        <f t="shared" si="6"/>
        <v>3600</v>
      </c>
      <c r="J46" s="45" t="str">
        <f t="shared" si="3"/>
        <v/>
      </c>
    </row>
    <row r="47" spans="1:10" ht="15.75" x14ac:dyDescent="0.25">
      <c r="A47" s="36"/>
      <c r="B47" s="37"/>
      <c r="C47" s="38"/>
      <c r="D47" s="39"/>
      <c r="E47" s="40"/>
      <c r="F47" s="41"/>
      <c r="G47" s="42"/>
      <c r="H47" s="43"/>
      <c r="I47" s="44"/>
      <c r="J47" s="45" t="str">
        <f t="shared" si="3"/>
        <v/>
      </c>
    </row>
    <row r="48" spans="1:10" ht="15.75" x14ac:dyDescent="0.25">
      <c r="A48" s="36" t="s">
        <v>64</v>
      </c>
      <c r="B48" s="37" t="s">
        <v>65</v>
      </c>
      <c r="C48" s="38" t="s">
        <v>25</v>
      </c>
      <c r="D48" s="46">
        <v>17</v>
      </c>
      <c r="E48" s="47">
        <v>959</v>
      </c>
      <c r="F48" s="41">
        <f t="shared" ref="F48:F62" si="7">E48*D48</f>
        <v>16303</v>
      </c>
      <c r="G48" s="42"/>
      <c r="H48" s="43">
        <f t="shared" ref="H48:H62" si="8">E48</f>
        <v>959</v>
      </c>
      <c r="I48" s="44">
        <f t="shared" ref="I48:I62" si="9">H48*D48</f>
        <v>16303</v>
      </c>
      <c r="J48" s="45" t="str">
        <f t="shared" si="3"/>
        <v/>
      </c>
    </row>
    <row r="49" spans="1:10" ht="15.75" x14ac:dyDescent="0.25">
      <c r="A49" s="36" t="s">
        <v>66</v>
      </c>
      <c r="B49" s="37" t="s">
        <v>67</v>
      </c>
      <c r="C49" s="38" t="s">
        <v>25</v>
      </c>
      <c r="D49" s="46">
        <v>17</v>
      </c>
      <c r="E49" s="47">
        <v>1000</v>
      </c>
      <c r="F49" s="41">
        <f t="shared" si="7"/>
        <v>17000</v>
      </c>
      <c r="G49" s="42"/>
      <c r="H49" s="43">
        <f t="shared" si="8"/>
        <v>1000</v>
      </c>
      <c r="I49" s="44">
        <f t="shared" si="9"/>
        <v>17000</v>
      </c>
      <c r="J49" s="45" t="str">
        <f t="shared" si="3"/>
        <v/>
      </c>
    </row>
    <row r="50" spans="1:10" ht="15.75" x14ac:dyDescent="0.25">
      <c r="A50" s="36" t="s">
        <v>68</v>
      </c>
      <c r="B50" s="37" t="s">
        <v>69</v>
      </c>
      <c r="C50" s="38" t="s">
        <v>25</v>
      </c>
      <c r="D50" s="46">
        <v>17</v>
      </c>
      <c r="E50" s="47">
        <v>160</v>
      </c>
      <c r="F50" s="41">
        <f t="shared" si="7"/>
        <v>2720</v>
      </c>
      <c r="G50" s="42"/>
      <c r="H50" s="43">
        <f t="shared" si="8"/>
        <v>160</v>
      </c>
      <c r="I50" s="44">
        <f t="shared" si="9"/>
        <v>2720</v>
      </c>
      <c r="J50" s="45" t="str">
        <f t="shared" si="3"/>
        <v/>
      </c>
    </row>
    <row r="51" spans="1:10" ht="15.75" x14ac:dyDescent="0.25">
      <c r="A51" s="36" t="s">
        <v>70</v>
      </c>
      <c r="B51" s="37" t="s">
        <v>71</v>
      </c>
      <c r="C51" s="38" t="s">
        <v>25</v>
      </c>
      <c r="D51" s="46">
        <v>17</v>
      </c>
      <c r="E51" s="47">
        <v>60</v>
      </c>
      <c r="F51" s="41">
        <f t="shared" si="7"/>
        <v>1020</v>
      </c>
      <c r="G51" s="42"/>
      <c r="H51" s="43">
        <f t="shared" si="8"/>
        <v>60</v>
      </c>
      <c r="I51" s="44">
        <f t="shared" si="9"/>
        <v>1020</v>
      </c>
      <c r="J51" s="45" t="str">
        <f t="shared" si="3"/>
        <v/>
      </c>
    </row>
    <row r="52" spans="1:10" ht="15.75" x14ac:dyDescent="0.25">
      <c r="A52" s="36" t="s">
        <v>72</v>
      </c>
      <c r="B52" s="37" t="s">
        <v>73</v>
      </c>
      <c r="C52" s="38" t="s">
        <v>25</v>
      </c>
      <c r="D52" s="46">
        <v>17</v>
      </c>
      <c r="E52" s="47">
        <v>400</v>
      </c>
      <c r="F52" s="41">
        <f t="shared" si="7"/>
        <v>6800</v>
      </c>
      <c r="G52" s="42"/>
      <c r="H52" s="43">
        <f t="shared" si="8"/>
        <v>400</v>
      </c>
      <c r="I52" s="44">
        <f t="shared" si="9"/>
        <v>6800</v>
      </c>
      <c r="J52" s="45" t="str">
        <f t="shared" si="3"/>
        <v/>
      </c>
    </row>
    <row r="53" spans="1:10" ht="15.75" x14ac:dyDescent="0.25">
      <c r="A53" s="36" t="s">
        <v>74</v>
      </c>
      <c r="B53" s="37" t="s">
        <v>75</v>
      </c>
      <c r="C53" s="38" t="s">
        <v>25</v>
      </c>
      <c r="D53" s="46">
        <v>17</v>
      </c>
      <c r="E53" s="47">
        <v>120</v>
      </c>
      <c r="F53" s="41">
        <f t="shared" si="7"/>
        <v>2040</v>
      </c>
      <c r="G53" s="42"/>
      <c r="H53" s="43">
        <f t="shared" si="8"/>
        <v>120</v>
      </c>
      <c r="I53" s="44">
        <f t="shared" si="9"/>
        <v>2040</v>
      </c>
      <c r="J53" s="45" t="str">
        <f t="shared" si="3"/>
        <v/>
      </c>
    </row>
    <row r="54" spans="1:10" ht="15.75" x14ac:dyDescent="0.25">
      <c r="A54" s="36" t="s">
        <v>76</v>
      </c>
      <c r="B54" s="37" t="s">
        <v>77</v>
      </c>
      <c r="C54" s="38" t="s">
        <v>25</v>
      </c>
      <c r="D54" s="46">
        <v>17</v>
      </c>
      <c r="E54" s="47">
        <v>100</v>
      </c>
      <c r="F54" s="41">
        <f t="shared" si="7"/>
        <v>1700</v>
      </c>
      <c r="G54" s="42"/>
      <c r="H54" s="43">
        <f t="shared" si="8"/>
        <v>100</v>
      </c>
      <c r="I54" s="44">
        <f t="shared" si="9"/>
        <v>1700</v>
      </c>
      <c r="J54" s="45" t="str">
        <f t="shared" si="3"/>
        <v/>
      </c>
    </row>
    <row r="55" spans="1:10" ht="15.75" x14ac:dyDescent="0.25">
      <c r="A55" s="36" t="s">
        <v>78</v>
      </c>
      <c r="B55" s="37" t="s">
        <v>79</v>
      </c>
      <c r="C55" s="38" t="s">
        <v>25</v>
      </c>
      <c r="D55" s="46">
        <v>17</v>
      </c>
      <c r="E55" s="47">
        <v>70</v>
      </c>
      <c r="F55" s="41">
        <f t="shared" si="7"/>
        <v>1190</v>
      </c>
      <c r="G55" s="42"/>
      <c r="H55" s="43">
        <f t="shared" si="8"/>
        <v>70</v>
      </c>
      <c r="I55" s="44">
        <f t="shared" si="9"/>
        <v>1190</v>
      </c>
      <c r="J55" s="45" t="str">
        <f t="shared" si="3"/>
        <v/>
      </c>
    </row>
    <row r="56" spans="1:10" ht="31.5" x14ac:dyDescent="0.25">
      <c r="A56" s="36" t="s">
        <v>80</v>
      </c>
      <c r="B56" s="37" t="s">
        <v>81</v>
      </c>
      <c r="C56" s="38" t="s">
        <v>25</v>
      </c>
      <c r="D56" s="46">
        <v>108</v>
      </c>
      <c r="E56" s="47">
        <v>13</v>
      </c>
      <c r="F56" s="41">
        <f t="shared" si="7"/>
        <v>1404</v>
      </c>
      <c r="G56" s="42"/>
      <c r="H56" s="43">
        <f t="shared" si="8"/>
        <v>13</v>
      </c>
      <c r="I56" s="44">
        <f t="shared" si="9"/>
        <v>1404</v>
      </c>
      <c r="J56" s="45" t="str">
        <f t="shared" si="3"/>
        <v/>
      </c>
    </row>
    <row r="57" spans="1:10" ht="15.75" x14ac:dyDescent="0.25">
      <c r="A57" s="36" t="s">
        <v>82</v>
      </c>
      <c r="B57" s="37" t="s">
        <v>83</v>
      </c>
      <c r="C57" s="38" t="s">
        <v>25</v>
      </c>
      <c r="D57" s="46">
        <v>150</v>
      </c>
      <c r="E57" s="47">
        <v>150</v>
      </c>
      <c r="F57" s="41">
        <f t="shared" si="7"/>
        <v>22500</v>
      </c>
      <c r="G57" s="42"/>
      <c r="H57" s="43">
        <f t="shared" si="8"/>
        <v>150</v>
      </c>
      <c r="I57" s="44">
        <f t="shared" si="9"/>
        <v>22500</v>
      </c>
      <c r="J57" s="45" t="str">
        <f t="shared" si="3"/>
        <v/>
      </c>
    </row>
    <row r="58" spans="1:10" ht="15.75" x14ac:dyDescent="0.25">
      <c r="A58" s="36" t="s">
        <v>84</v>
      </c>
      <c r="B58" s="37" t="s">
        <v>85</v>
      </c>
      <c r="C58" s="38" t="s">
        <v>25</v>
      </c>
      <c r="D58" s="46">
        <v>150</v>
      </c>
      <c r="E58" s="47">
        <v>280</v>
      </c>
      <c r="F58" s="41">
        <f t="shared" si="7"/>
        <v>42000</v>
      </c>
      <c r="G58" s="42"/>
      <c r="H58" s="43">
        <f t="shared" si="8"/>
        <v>280</v>
      </c>
      <c r="I58" s="44">
        <f t="shared" si="9"/>
        <v>42000</v>
      </c>
      <c r="J58" s="45" t="str">
        <f t="shared" si="3"/>
        <v/>
      </c>
    </row>
    <row r="59" spans="1:10" ht="15.75" x14ac:dyDescent="0.25">
      <c r="A59" s="36" t="s">
        <v>86</v>
      </c>
      <c r="B59" s="37" t="s">
        <v>87</v>
      </c>
      <c r="C59" s="38" t="s">
        <v>25</v>
      </c>
      <c r="D59" s="46">
        <v>17</v>
      </c>
      <c r="E59" s="47">
        <v>300</v>
      </c>
      <c r="F59" s="41">
        <f t="shared" si="7"/>
        <v>5100</v>
      </c>
      <c r="G59" s="42"/>
      <c r="H59" s="43">
        <f t="shared" si="8"/>
        <v>300</v>
      </c>
      <c r="I59" s="44">
        <f t="shared" si="9"/>
        <v>5100</v>
      </c>
      <c r="J59" s="45" t="str">
        <f t="shared" si="3"/>
        <v/>
      </c>
    </row>
    <row r="60" spans="1:10" ht="15.75" x14ac:dyDescent="0.25">
      <c r="A60" s="36" t="s">
        <v>88</v>
      </c>
      <c r="B60" s="37" t="s">
        <v>89</v>
      </c>
      <c r="C60" s="38" t="s">
        <v>25</v>
      </c>
      <c r="D60" s="46">
        <f>2+1</f>
        <v>3</v>
      </c>
      <c r="E60" s="47">
        <v>450</v>
      </c>
      <c r="F60" s="41">
        <f t="shared" si="7"/>
        <v>1350</v>
      </c>
      <c r="G60" s="42"/>
      <c r="H60" s="43">
        <f t="shared" si="8"/>
        <v>450</v>
      </c>
      <c r="I60" s="44">
        <f t="shared" si="9"/>
        <v>1350</v>
      </c>
      <c r="J60" s="45" t="str">
        <f t="shared" si="3"/>
        <v/>
      </c>
    </row>
    <row r="61" spans="1:10" ht="15.75" x14ac:dyDescent="0.25">
      <c r="A61" s="36" t="s">
        <v>90</v>
      </c>
      <c r="B61" s="37" t="s">
        <v>91</v>
      </c>
      <c r="C61" s="38" t="s">
        <v>25</v>
      </c>
      <c r="D61" s="46">
        <v>34</v>
      </c>
      <c r="E61" s="47">
        <v>190</v>
      </c>
      <c r="F61" s="41">
        <f t="shared" si="7"/>
        <v>6460</v>
      </c>
      <c r="G61" s="42"/>
      <c r="H61" s="43">
        <f t="shared" si="8"/>
        <v>190</v>
      </c>
      <c r="I61" s="44">
        <f t="shared" si="9"/>
        <v>6460</v>
      </c>
      <c r="J61" s="45" t="str">
        <f t="shared" si="3"/>
        <v/>
      </c>
    </row>
    <row r="62" spans="1:10" ht="15.75" x14ac:dyDescent="0.25">
      <c r="A62" s="36" t="s">
        <v>92</v>
      </c>
      <c r="B62" s="37" t="s">
        <v>93</v>
      </c>
      <c r="C62" s="38" t="s">
        <v>25</v>
      </c>
      <c r="D62" s="46">
        <v>136</v>
      </c>
      <c r="E62" s="47">
        <v>60</v>
      </c>
      <c r="F62" s="41">
        <f t="shared" si="7"/>
        <v>8160</v>
      </c>
      <c r="G62" s="42"/>
      <c r="H62" s="43">
        <f t="shared" si="8"/>
        <v>60</v>
      </c>
      <c r="I62" s="44">
        <f t="shared" si="9"/>
        <v>8160</v>
      </c>
      <c r="J62" s="45" t="str">
        <f t="shared" si="3"/>
        <v/>
      </c>
    </row>
    <row r="63" spans="1:10" ht="15.75" x14ac:dyDescent="0.25">
      <c r="A63" s="36"/>
      <c r="B63" s="37"/>
      <c r="C63" s="38"/>
      <c r="D63" s="39"/>
      <c r="E63" s="40"/>
      <c r="F63" s="41"/>
      <c r="G63" s="42"/>
      <c r="H63" s="43"/>
      <c r="I63" s="44"/>
      <c r="J63" s="45" t="str">
        <f t="shared" si="3"/>
        <v/>
      </c>
    </row>
    <row r="64" spans="1:10" ht="15.75" x14ac:dyDescent="0.25">
      <c r="A64" s="36" t="s">
        <v>94</v>
      </c>
      <c r="B64" s="37" t="s">
        <v>95</v>
      </c>
      <c r="C64" s="38" t="s">
        <v>25</v>
      </c>
      <c r="D64" s="46">
        <v>6</v>
      </c>
      <c r="E64" s="47">
        <v>170</v>
      </c>
      <c r="F64" s="41">
        <f t="shared" ref="F64:F65" si="10">E64*D64</f>
        <v>1020</v>
      </c>
      <c r="G64" s="42"/>
      <c r="H64" s="43">
        <f t="shared" ref="H64:H65" si="11">E64</f>
        <v>170</v>
      </c>
      <c r="I64" s="44">
        <f t="shared" ref="I64:I65" si="12">H64*D64</f>
        <v>1020</v>
      </c>
      <c r="J64" s="45" t="str">
        <f t="shared" si="3"/>
        <v/>
      </c>
    </row>
    <row r="65" spans="1:10" ht="15.75" x14ac:dyDescent="0.25">
      <c r="A65" s="36" t="s">
        <v>96</v>
      </c>
      <c r="B65" s="37" t="s">
        <v>97</v>
      </c>
      <c r="C65" s="38" t="s">
        <v>25</v>
      </c>
      <c r="D65" s="46">
        <v>1</v>
      </c>
      <c r="E65" s="47">
        <v>250</v>
      </c>
      <c r="F65" s="41">
        <f t="shared" si="10"/>
        <v>250</v>
      </c>
      <c r="G65" s="42"/>
      <c r="H65" s="43">
        <f t="shared" si="11"/>
        <v>250</v>
      </c>
      <c r="I65" s="44">
        <f t="shared" si="12"/>
        <v>250</v>
      </c>
      <c r="J65" s="45" t="str">
        <f t="shared" si="3"/>
        <v/>
      </c>
    </row>
    <row r="66" spans="1:10" ht="15.75" x14ac:dyDescent="0.25">
      <c r="A66" s="36"/>
      <c r="B66" s="37"/>
      <c r="C66" s="38"/>
      <c r="D66" s="39"/>
      <c r="E66" s="40"/>
      <c r="F66" s="41"/>
      <c r="G66" s="42"/>
      <c r="H66" s="43"/>
      <c r="I66" s="44"/>
      <c r="J66" s="45" t="str">
        <f t="shared" si="3"/>
        <v/>
      </c>
    </row>
    <row r="67" spans="1:10" ht="15.75" x14ac:dyDescent="0.25">
      <c r="A67" s="36" t="s">
        <v>98</v>
      </c>
      <c r="B67" s="37" t="s">
        <v>99</v>
      </c>
      <c r="C67" s="38" t="s">
        <v>25</v>
      </c>
      <c r="D67" s="39">
        <v>48</v>
      </c>
      <c r="E67" s="47">
        <v>350</v>
      </c>
      <c r="F67" s="41">
        <f t="shared" ref="F67:F71" si="13">E67*D67</f>
        <v>16800</v>
      </c>
      <c r="G67" s="42"/>
      <c r="H67" s="43">
        <f t="shared" ref="H67:H71" si="14">E67</f>
        <v>350</v>
      </c>
      <c r="I67" s="44">
        <f t="shared" ref="I67:I71" si="15">H67*D67</f>
        <v>16800</v>
      </c>
      <c r="J67" s="45" t="str">
        <f t="shared" si="3"/>
        <v/>
      </c>
    </row>
    <row r="68" spans="1:10" ht="15.75" x14ac:dyDescent="0.25">
      <c r="A68" s="36" t="s">
        <v>100</v>
      </c>
      <c r="B68" s="37" t="s">
        <v>101</v>
      </c>
      <c r="C68" s="38" t="s">
        <v>25</v>
      </c>
      <c r="D68" s="39">
        <v>184</v>
      </c>
      <c r="E68" s="47">
        <v>75</v>
      </c>
      <c r="F68" s="41">
        <f t="shared" si="13"/>
        <v>13800</v>
      </c>
      <c r="G68" s="42"/>
      <c r="H68" s="43">
        <f t="shared" si="14"/>
        <v>75</v>
      </c>
      <c r="I68" s="44">
        <f t="shared" si="15"/>
        <v>13800</v>
      </c>
      <c r="J68" s="45" t="str">
        <f t="shared" si="3"/>
        <v/>
      </c>
    </row>
    <row r="69" spans="1:10" ht="15.75" x14ac:dyDescent="0.25">
      <c r="A69" s="36" t="s">
        <v>102</v>
      </c>
      <c r="B69" s="37" t="s">
        <v>103</v>
      </c>
      <c r="C69" s="38" t="s">
        <v>25</v>
      </c>
      <c r="D69" s="39">
        <v>10</v>
      </c>
      <c r="E69" s="47">
        <v>75</v>
      </c>
      <c r="F69" s="41">
        <f t="shared" si="13"/>
        <v>750</v>
      </c>
      <c r="G69" s="42"/>
      <c r="H69" s="43">
        <f t="shared" si="14"/>
        <v>75</v>
      </c>
      <c r="I69" s="44">
        <f t="shared" si="15"/>
        <v>750</v>
      </c>
      <c r="J69" s="45" t="str">
        <f t="shared" si="3"/>
        <v/>
      </c>
    </row>
    <row r="70" spans="1:10" ht="15.75" x14ac:dyDescent="0.25">
      <c r="A70" s="36" t="s">
        <v>104</v>
      </c>
      <c r="B70" s="37" t="s">
        <v>105</v>
      </c>
      <c r="C70" s="38" t="s">
        <v>25</v>
      </c>
      <c r="D70" s="39">
        <v>56</v>
      </c>
      <c r="E70" s="47">
        <v>160</v>
      </c>
      <c r="F70" s="41">
        <f>E70*D70</f>
        <v>8960</v>
      </c>
      <c r="G70" s="42"/>
      <c r="H70" s="43">
        <f>E70</f>
        <v>160</v>
      </c>
      <c r="I70" s="44">
        <f>H70*D70</f>
        <v>8960</v>
      </c>
      <c r="J70" s="45" t="str">
        <f t="shared" si="3"/>
        <v/>
      </c>
    </row>
    <row r="71" spans="1:10" ht="15.75" x14ac:dyDescent="0.25">
      <c r="A71" s="36" t="s">
        <v>106</v>
      </c>
      <c r="B71" s="37" t="s">
        <v>107</v>
      </c>
      <c r="C71" s="38" t="s">
        <v>25</v>
      </c>
      <c r="D71" s="39">
        <v>2</v>
      </c>
      <c r="E71" s="47">
        <v>150</v>
      </c>
      <c r="F71" s="41">
        <f t="shared" si="13"/>
        <v>300</v>
      </c>
      <c r="G71" s="42"/>
      <c r="H71" s="43">
        <f t="shared" si="14"/>
        <v>150</v>
      </c>
      <c r="I71" s="44">
        <f t="shared" si="15"/>
        <v>300</v>
      </c>
      <c r="J71" s="45" t="str">
        <f t="shared" si="3"/>
        <v/>
      </c>
    </row>
    <row r="72" spans="1:10" ht="15.75" x14ac:dyDescent="0.25">
      <c r="A72" s="36"/>
      <c r="B72" s="37"/>
      <c r="C72" s="38"/>
      <c r="D72" s="39"/>
      <c r="E72" s="40"/>
      <c r="F72" s="41"/>
      <c r="G72" s="42"/>
      <c r="H72" s="43"/>
      <c r="I72" s="44"/>
      <c r="J72" s="45" t="str">
        <f t="shared" si="3"/>
        <v/>
      </c>
    </row>
    <row r="73" spans="1:10" ht="15.75" x14ac:dyDescent="0.25">
      <c r="A73" s="36" t="s">
        <v>108</v>
      </c>
      <c r="B73" s="37" t="s">
        <v>109</v>
      </c>
      <c r="C73" s="38" t="s">
        <v>25</v>
      </c>
      <c r="D73" s="39">
        <v>14</v>
      </c>
      <c r="E73" s="40">
        <v>120</v>
      </c>
      <c r="F73" s="41">
        <f t="shared" ref="F73:F76" si="16">E73*D73</f>
        <v>1680</v>
      </c>
      <c r="G73" s="42"/>
      <c r="H73" s="43">
        <f t="shared" ref="H73:H76" si="17">E73</f>
        <v>120</v>
      </c>
      <c r="I73" s="44">
        <f t="shared" ref="I73:I76" si="18">H73*D73</f>
        <v>1680</v>
      </c>
      <c r="J73" s="45" t="str">
        <f t="shared" si="3"/>
        <v/>
      </c>
    </row>
    <row r="74" spans="1:10" ht="15.75" x14ac:dyDescent="0.25">
      <c r="A74" s="36" t="s">
        <v>110</v>
      </c>
      <c r="B74" s="37" t="s">
        <v>111</v>
      </c>
      <c r="C74" s="38" t="s">
        <v>25</v>
      </c>
      <c r="D74" s="39">
        <v>2</v>
      </c>
      <c r="E74" s="40">
        <v>260</v>
      </c>
      <c r="F74" s="41">
        <f t="shared" si="16"/>
        <v>520</v>
      </c>
      <c r="G74" s="42"/>
      <c r="H74" s="43">
        <f t="shared" si="17"/>
        <v>260</v>
      </c>
      <c r="I74" s="44">
        <f t="shared" si="18"/>
        <v>520</v>
      </c>
      <c r="J74" s="45" t="str">
        <f t="shared" si="3"/>
        <v/>
      </c>
    </row>
    <row r="75" spans="1:10" ht="31.5" x14ac:dyDescent="0.25">
      <c r="A75" s="36" t="s">
        <v>112</v>
      </c>
      <c r="B75" s="37" t="s">
        <v>113</v>
      </c>
      <c r="C75" s="38" t="s">
        <v>25</v>
      </c>
      <c r="D75" s="39">
        <v>10</v>
      </c>
      <c r="E75" s="40">
        <v>60</v>
      </c>
      <c r="F75" s="41">
        <f t="shared" si="16"/>
        <v>600</v>
      </c>
      <c r="G75" s="42"/>
      <c r="H75" s="43">
        <f t="shared" si="17"/>
        <v>60</v>
      </c>
      <c r="I75" s="44">
        <f t="shared" si="18"/>
        <v>600</v>
      </c>
      <c r="J75" s="45" t="str">
        <f t="shared" si="3"/>
        <v/>
      </c>
    </row>
    <row r="76" spans="1:10" ht="15.75" x14ac:dyDescent="0.25">
      <c r="A76" s="36" t="s">
        <v>114</v>
      </c>
      <c r="B76" s="37" t="s">
        <v>115</v>
      </c>
      <c r="C76" s="38" t="s">
        <v>25</v>
      </c>
      <c r="D76" s="39">
        <v>50</v>
      </c>
      <c r="E76" s="40">
        <v>37</v>
      </c>
      <c r="F76" s="41">
        <f t="shared" si="16"/>
        <v>1850</v>
      </c>
      <c r="G76" s="42"/>
      <c r="H76" s="43">
        <f t="shared" si="17"/>
        <v>37</v>
      </c>
      <c r="I76" s="44">
        <f t="shared" si="18"/>
        <v>1850</v>
      </c>
      <c r="J76" s="45" t="str">
        <f t="shared" si="3"/>
        <v/>
      </c>
    </row>
    <row r="77" spans="1:10" ht="15.75" x14ac:dyDescent="0.25">
      <c r="A77" s="36"/>
      <c r="B77" s="37"/>
      <c r="C77" s="38"/>
      <c r="D77" s="39"/>
      <c r="E77" s="40"/>
      <c r="F77" s="41"/>
      <c r="G77" s="42"/>
      <c r="H77" s="43"/>
      <c r="I77" s="44"/>
      <c r="J77" s="45" t="str">
        <f t="shared" si="3"/>
        <v/>
      </c>
    </row>
    <row r="78" spans="1:10" ht="15.75" x14ac:dyDescent="0.25">
      <c r="A78" s="36" t="s">
        <v>116</v>
      </c>
      <c r="B78" s="37" t="s">
        <v>117</v>
      </c>
      <c r="C78" s="38" t="s">
        <v>25</v>
      </c>
      <c r="D78" s="46">
        <v>3</v>
      </c>
      <c r="E78" s="47">
        <v>600</v>
      </c>
      <c r="F78" s="41">
        <f t="shared" ref="F78:F84" si="19">E78*D78</f>
        <v>1800</v>
      </c>
      <c r="G78" s="42"/>
      <c r="H78" s="43">
        <f t="shared" ref="H78:H84" si="20">E78</f>
        <v>600</v>
      </c>
      <c r="I78" s="44">
        <f t="shared" ref="I78:I84" si="21">H78*D78</f>
        <v>1800</v>
      </c>
      <c r="J78" s="45" t="str">
        <f t="shared" si="3"/>
        <v/>
      </c>
    </row>
    <row r="79" spans="1:10" ht="15.75" x14ac:dyDescent="0.25">
      <c r="A79" s="36" t="s">
        <v>118</v>
      </c>
      <c r="B79" s="37" t="s">
        <v>119</v>
      </c>
      <c r="C79" s="38" t="s">
        <v>25</v>
      </c>
      <c r="D79" s="46">
        <v>3</v>
      </c>
      <c r="E79" s="47">
        <v>500</v>
      </c>
      <c r="F79" s="41">
        <f t="shared" si="19"/>
        <v>1500</v>
      </c>
      <c r="G79" s="42"/>
      <c r="H79" s="43">
        <f t="shared" si="20"/>
        <v>500</v>
      </c>
      <c r="I79" s="44">
        <f t="shared" si="21"/>
        <v>1500</v>
      </c>
      <c r="J79" s="45" t="str">
        <f t="shared" si="3"/>
        <v/>
      </c>
    </row>
    <row r="80" spans="1:10" ht="15.75" x14ac:dyDescent="0.25">
      <c r="A80" s="36" t="s">
        <v>120</v>
      </c>
      <c r="B80" s="37" t="s">
        <v>121</v>
      </c>
      <c r="C80" s="38" t="s">
        <v>25</v>
      </c>
      <c r="D80" s="46">
        <v>2</v>
      </c>
      <c r="E80" s="47">
        <v>500</v>
      </c>
      <c r="F80" s="41">
        <f t="shared" si="19"/>
        <v>1000</v>
      </c>
      <c r="G80" s="42"/>
      <c r="H80" s="43">
        <f t="shared" si="20"/>
        <v>500</v>
      </c>
      <c r="I80" s="44">
        <f t="shared" si="21"/>
        <v>1000</v>
      </c>
      <c r="J80" s="45" t="str">
        <f t="shared" si="3"/>
        <v/>
      </c>
    </row>
    <row r="81" spans="1:11" ht="15.75" x14ac:dyDescent="0.25">
      <c r="A81" s="36" t="s">
        <v>122</v>
      </c>
      <c r="B81" s="37" t="s">
        <v>123</v>
      </c>
      <c r="C81" s="38" t="s">
        <v>25</v>
      </c>
      <c r="D81" s="46">
        <v>2</v>
      </c>
      <c r="E81" s="47">
        <v>600</v>
      </c>
      <c r="F81" s="41">
        <f t="shared" si="19"/>
        <v>1200</v>
      </c>
      <c r="G81" s="42"/>
      <c r="H81" s="43">
        <f t="shared" si="20"/>
        <v>600</v>
      </c>
      <c r="I81" s="44">
        <f t="shared" si="21"/>
        <v>1200</v>
      </c>
      <c r="J81" s="45" t="str">
        <f t="shared" si="3"/>
        <v/>
      </c>
    </row>
    <row r="82" spans="1:11" ht="15.75" x14ac:dyDescent="0.25">
      <c r="A82" s="36" t="s">
        <v>124</v>
      </c>
      <c r="B82" s="37" t="s">
        <v>125</v>
      </c>
      <c r="C82" s="38" t="s">
        <v>25</v>
      </c>
      <c r="D82" s="46">
        <v>30</v>
      </c>
      <c r="E82" s="47">
        <v>25</v>
      </c>
      <c r="F82" s="41">
        <f t="shared" si="19"/>
        <v>750</v>
      </c>
      <c r="G82" s="42"/>
      <c r="H82" s="43">
        <f t="shared" si="20"/>
        <v>25</v>
      </c>
      <c r="I82" s="44">
        <f t="shared" si="21"/>
        <v>750</v>
      </c>
      <c r="J82" s="45" t="str">
        <f t="shared" si="3"/>
        <v/>
      </c>
    </row>
    <row r="83" spans="1:11" ht="15.75" x14ac:dyDescent="0.25">
      <c r="A83" s="36" t="s">
        <v>126</v>
      </c>
      <c r="B83" s="37" t="s">
        <v>127</v>
      </c>
      <c r="C83" s="38" t="s">
        <v>25</v>
      </c>
      <c r="D83" s="46">
        <v>1</v>
      </c>
      <c r="E83" s="47">
        <v>700</v>
      </c>
      <c r="F83" s="41">
        <f t="shared" si="19"/>
        <v>700</v>
      </c>
      <c r="G83" s="42"/>
      <c r="H83" s="43">
        <f t="shared" si="20"/>
        <v>700</v>
      </c>
      <c r="I83" s="44">
        <f t="shared" si="21"/>
        <v>700</v>
      </c>
      <c r="J83" s="45" t="str">
        <f t="shared" si="3"/>
        <v/>
      </c>
    </row>
    <row r="84" spans="1:11" ht="15.75" x14ac:dyDescent="0.25">
      <c r="A84" s="36" t="s">
        <v>128</v>
      </c>
      <c r="B84" s="37" t="s">
        <v>129</v>
      </c>
      <c r="C84" s="38" t="s">
        <v>25</v>
      </c>
      <c r="D84" s="46">
        <v>4</v>
      </c>
      <c r="E84" s="47">
        <v>30</v>
      </c>
      <c r="F84" s="41">
        <f t="shared" si="19"/>
        <v>120</v>
      </c>
      <c r="G84" s="42"/>
      <c r="H84" s="43">
        <f t="shared" si="20"/>
        <v>30</v>
      </c>
      <c r="I84" s="44">
        <f t="shared" si="21"/>
        <v>120</v>
      </c>
      <c r="J84" s="45" t="str">
        <f t="shared" si="3"/>
        <v/>
      </c>
    </row>
    <row r="85" spans="1:11" ht="15.75" x14ac:dyDescent="0.25">
      <c r="A85" s="36"/>
      <c r="B85" s="37"/>
      <c r="C85" s="38"/>
      <c r="D85" s="46"/>
      <c r="E85" s="47"/>
      <c r="F85" s="41"/>
      <c r="G85" s="42"/>
      <c r="H85" s="43"/>
      <c r="I85" s="44"/>
      <c r="J85" s="45" t="str">
        <f t="shared" si="3"/>
        <v/>
      </c>
    </row>
    <row r="86" spans="1:11" ht="15.75" x14ac:dyDescent="0.25">
      <c r="A86" s="36" t="s">
        <v>130</v>
      </c>
      <c r="B86" s="37" t="s">
        <v>131</v>
      </c>
      <c r="C86" s="38" t="s">
        <v>25</v>
      </c>
      <c r="D86" s="46">
        <v>1</v>
      </c>
      <c r="E86" s="47">
        <v>1000</v>
      </c>
      <c r="F86" s="41">
        <f t="shared" ref="F86:F87" si="22">E86*D86</f>
        <v>1000</v>
      </c>
      <c r="G86" s="42"/>
      <c r="H86" s="43">
        <f t="shared" ref="H86:H87" si="23">E86</f>
        <v>1000</v>
      </c>
      <c r="I86" s="44">
        <f t="shared" ref="I86:I87" si="24">H86*D86</f>
        <v>1000</v>
      </c>
      <c r="J86" s="45" t="str">
        <f t="shared" si="3"/>
        <v/>
      </c>
    </row>
    <row r="87" spans="1:11" ht="15.75" x14ac:dyDescent="0.25">
      <c r="A87" s="36" t="s">
        <v>132</v>
      </c>
      <c r="B87" s="37" t="s">
        <v>133</v>
      </c>
      <c r="C87" s="38" t="s">
        <v>25</v>
      </c>
      <c r="D87" s="46">
        <v>1</v>
      </c>
      <c r="E87" s="47">
        <v>1000</v>
      </c>
      <c r="F87" s="41">
        <f t="shared" si="22"/>
        <v>1000</v>
      </c>
      <c r="G87" s="42"/>
      <c r="H87" s="43">
        <f t="shared" si="23"/>
        <v>1000</v>
      </c>
      <c r="I87" s="44">
        <f t="shared" si="24"/>
        <v>1000</v>
      </c>
      <c r="J87" s="45" t="str">
        <f t="shared" si="3"/>
        <v/>
      </c>
    </row>
    <row r="88" spans="1:11" ht="15.75" x14ac:dyDescent="0.25">
      <c r="A88" s="36"/>
      <c r="B88" s="37"/>
      <c r="C88" s="38"/>
      <c r="D88" s="46"/>
      <c r="E88" s="47"/>
      <c r="F88" s="41"/>
      <c r="G88" s="42"/>
      <c r="H88" s="43"/>
      <c r="I88" s="44"/>
    </row>
    <row r="89" spans="1:11" ht="15.75" x14ac:dyDescent="0.25">
      <c r="A89" s="36"/>
      <c r="B89" s="37"/>
      <c r="C89" s="38"/>
      <c r="D89" s="46"/>
      <c r="E89" s="47"/>
      <c r="F89" s="41"/>
      <c r="G89" s="42"/>
      <c r="H89" s="43"/>
      <c r="I89" s="44"/>
    </row>
    <row r="90" spans="1:11" ht="15.75" thickBot="1" x14ac:dyDescent="0.3">
      <c r="E90" s="48"/>
    </row>
    <row r="91" spans="1:11" ht="162" x14ac:dyDescent="0.25">
      <c r="E91" s="49"/>
      <c r="F91" s="50" t="s">
        <v>134</v>
      </c>
      <c r="G91" s="51"/>
      <c r="H91" s="52"/>
      <c r="I91" s="53" t="s">
        <v>135</v>
      </c>
      <c r="J91" s="53" t="s">
        <v>136</v>
      </c>
      <c r="K91" s="54" t="s">
        <v>137</v>
      </c>
    </row>
    <row r="92" spans="1:11" ht="21" thickBot="1" x14ac:dyDescent="0.3">
      <c r="E92" s="55" t="s">
        <v>138</v>
      </c>
      <c r="F92" s="56">
        <f>SUM(F25:F89)</f>
        <v>567057</v>
      </c>
      <c r="G92" s="57"/>
      <c r="H92" s="58" t="s">
        <v>138</v>
      </c>
      <c r="I92" s="59">
        <f>SUM(I25:I89)</f>
        <v>567057</v>
      </c>
      <c r="J92" s="59">
        <f>F92-I92</f>
        <v>0</v>
      </c>
      <c r="K92" s="60">
        <f>1-I92/F92</f>
        <v>0</v>
      </c>
    </row>
    <row r="93" spans="1:11" x14ac:dyDescent="0.25">
      <c r="E93" s="48"/>
      <c r="F93" s="48"/>
      <c r="H93" s="48"/>
    </row>
    <row r="94" spans="1:11" ht="23.25" x14ac:dyDescent="0.25">
      <c r="B94" s="76" t="s">
        <v>139</v>
      </c>
      <c r="C94" s="76"/>
      <c r="D94" s="76"/>
      <c r="E94" s="76"/>
      <c r="F94" s="76"/>
      <c r="G94" s="76"/>
      <c r="H94" s="76"/>
      <c r="I94" s="76"/>
      <c r="J94" s="76"/>
      <c r="K94" s="76"/>
    </row>
    <row r="95" spans="1:11" ht="126" customHeight="1" x14ac:dyDescent="0.25">
      <c r="A95" s="75" t="s">
        <v>140</v>
      </c>
      <c r="B95" s="75"/>
      <c r="C95" s="75"/>
      <c r="D95" s="75"/>
      <c r="E95" s="75"/>
      <c r="F95" s="75"/>
      <c r="G95" s="75"/>
      <c r="H95" s="75"/>
      <c r="I95" s="75"/>
      <c r="J95" s="75"/>
      <c r="K95" s="75"/>
    </row>
    <row r="96" spans="1:11" ht="117.75" customHeight="1" x14ac:dyDescent="0.25">
      <c r="B96" s="61"/>
      <c r="C96" s="82" t="s">
        <v>141</v>
      </c>
      <c r="D96" s="82"/>
      <c r="E96" s="82"/>
      <c r="F96" s="82"/>
      <c r="G96" s="82"/>
      <c r="H96" s="82"/>
      <c r="I96" s="64">
        <v>0</v>
      </c>
      <c r="K96" s="9"/>
    </row>
    <row r="97" spans="1:11" ht="98.25" customHeight="1" x14ac:dyDescent="0.25">
      <c r="B97" s="61"/>
      <c r="C97" s="82" t="s">
        <v>142</v>
      </c>
      <c r="D97" s="82"/>
      <c r="E97" s="82"/>
      <c r="F97" s="82"/>
      <c r="G97" s="82"/>
      <c r="H97" s="82"/>
      <c r="I97" s="64">
        <v>0</v>
      </c>
      <c r="K97" s="9"/>
    </row>
    <row r="98" spans="1:11" x14ac:dyDescent="0.25">
      <c r="B98" s="61"/>
      <c r="C98" s="62"/>
      <c r="D98" s="17"/>
      <c r="E98" s="78"/>
      <c r="F98" s="79"/>
      <c r="G98" s="79"/>
      <c r="H98" s="79"/>
      <c r="I98" s="9"/>
      <c r="J98" s="9"/>
      <c r="K98" s="9"/>
    </row>
    <row r="99" spans="1:11" ht="192.75" customHeight="1" x14ac:dyDescent="0.25">
      <c r="A99" s="83" t="s">
        <v>143</v>
      </c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x14ac:dyDescent="0.25">
      <c r="B100" s="61"/>
      <c r="C100" s="62"/>
      <c r="D100" s="17"/>
      <c r="E100" s="78"/>
      <c r="F100" s="79"/>
      <c r="G100" s="79"/>
      <c r="H100" s="79"/>
      <c r="I100" s="9"/>
      <c r="J100" s="9"/>
      <c r="K100" s="9"/>
    </row>
    <row r="101" spans="1:11" ht="78.75" customHeight="1" x14ac:dyDescent="0.25">
      <c r="B101" s="61"/>
      <c r="C101" s="62"/>
      <c r="D101" s="17"/>
      <c r="E101" s="78"/>
      <c r="F101" s="79"/>
      <c r="G101" s="79"/>
      <c r="H101" s="79"/>
      <c r="I101" s="84" t="s">
        <v>144</v>
      </c>
      <c r="J101" s="84"/>
      <c r="K101" s="84"/>
    </row>
    <row r="102" spans="1:11" ht="40.5" customHeight="1" x14ac:dyDescent="0.25">
      <c r="B102" s="61"/>
      <c r="C102" s="62"/>
      <c r="D102" s="17"/>
      <c r="E102" s="78"/>
      <c r="F102" s="79"/>
      <c r="G102" s="79"/>
      <c r="H102" s="79"/>
      <c r="I102" s="80" t="s">
        <v>145</v>
      </c>
      <c r="J102" s="80"/>
      <c r="K102" s="80"/>
    </row>
    <row r="103" spans="1:11" x14ac:dyDescent="0.25">
      <c r="B103" s="61"/>
      <c r="C103" s="62"/>
      <c r="D103" s="17"/>
      <c r="E103" s="78"/>
      <c r="F103" s="79"/>
      <c r="G103" s="79"/>
      <c r="H103" s="79"/>
      <c r="I103" s="9"/>
      <c r="J103" s="9"/>
      <c r="K103" s="9"/>
    </row>
    <row r="104" spans="1:11" x14ac:dyDescent="0.25">
      <c r="B104" s="61"/>
      <c r="C104" s="62"/>
      <c r="D104" s="17"/>
      <c r="E104" s="18"/>
      <c r="F104" s="19"/>
      <c r="G104" s="63"/>
      <c r="H104" s="20"/>
      <c r="I104" s="9"/>
      <c r="J104" s="9"/>
      <c r="K104" s="9"/>
    </row>
    <row r="105" spans="1:11" x14ac:dyDescent="0.25">
      <c r="B105" s="61"/>
      <c r="C105" s="62"/>
      <c r="D105" s="17"/>
      <c r="E105" s="18"/>
      <c r="F105" s="19"/>
      <c r="G105" s="63"/>
      <c r="H105" s="20"/>
      <c r="I105" s="9"/>
      <c r="J105" s="9"/>
      <c r="K105" s="9"/>
    </row>
    <row r="106" spans="1:11" x14ac:dyDescent="0.25">
      <c r="B106" s="61"/>
      <c r="C106" s="62"/>
      <c r="D106" s="17"/>
      <c r="E106" s="18"/>
      <c r="F106" s="19"/>
      <c r="G106" s="63"/>
      <c r="H106" s="20"/>
      <c r="I106" s="9"/>
      <c r="J106" s="9"/>
      <c r="K106" s="9"/>
    </row>
    <row r="107" spans="1:11" ht="356.25" customHeight="1" x14ac:dyDescent="0.25">
      <c r="A107" s="81" t="s">
        <v>146</v>
      </c>
      <c r="B107" s="81"/>
      <c r="C107" s="81"/>
      <c r="D107" s="81"/>
      <c r="E107" s="81"/>
      <c r="F107" s="81"/>
      <c r="G107" s="81"/>
      <c r="H107" s="81"/>
      <c r="I107" s="81"/>
      <c r="J107" s="81"/>
      <c r="K107" s="81"/>
    </row>
  </sheetData>
  <mergeCells count="29">
    <mergeCell ref="E102:H102"/>
    <mergeCell ref="I102:K102"/>
    <mergeCell ref="E103:H103"/>
    <mergeCell ref="A107:K107"/>
    <mergeCell ref="C96:H96"/>
    <mergeCell ref="C97:H97"/>
    <mergeCell ref="E98:H98"/>
    <mergeCell ref="A99:K99"/>
    <mergeCell ref="E100:H100"/>
    <mergeCell ref="E101:H101"/>
    <mergeCell ref="I101:K101"/>
    <mergeCell ref="A95:K95"/>
    <mergeCell ref="C12:I12"/>
    <mergeCell ref="C13:I13"/>
    <mergeCell ref="C15:I15"/>
    <mergeCell ref="C16:I16"/>
    <mergeCell ref="C17:I17"/>
    <mergeCell ref="C18:I18"/>
    <mergeCell ref="C19:I19"/>
    <mergeCell ref="A21:K21"/>
    <mergeCell ref="E23:F23"/>
    <mergeCell ref="H23:I23"/>
    <mergeCell ref="B94:K94"/>
    <mergeCell ref="C11:I11"/>
    <mergeCell ref="A2:K2"/>
    <mergeCell ref="B6:K6"/>
    <mergeCell ref="C7:I7"/>
    <mergeCell ref="C9:I9"/>
    <mergeCell ref="C10:I10"/>
  </mergeCells>
  <pageMargins left="0.7" right="0.7" top="0.75" bottom="0.75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Offerta Economica - Singola</vt:lpstr>
      <vt:lpstr>'Offerta Economica - Singola'!Area_stampa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Fabiani</dc:creator>
  <cp:lastModifiedBy>Marco Fabiani</cp:lastModifiedBy>
  <cp:lastPrinted>2018-04-09T13:47:56Z</cp:lastPrinted>
  <dcterms:created xsi:type="dcterms:W3CDTF">2018-03-28T11:07:58Z</dcterms:created>
  <dcterms:modified xsi:type="dcterms:W3CDTF">2018-04-09T13:56:41Z</dcterms:modified>
</cp:coreProperties>
</file>