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zio III\Sezione III\00_Provveditorato\01_AFFITTI\Affitto - Monteluce\Arredi\Capitolato Arredi\00 Docs Gara\"/>
    </mc:Choice>
  </mc:AlternateContent>
  <xr:revisionPtr revIDLastSave="0" documentId="13_ncr:1_{29467B37-A894-4363-9D91-CC51057F0277}" xr6:coauthVersionLast="31" xr6:coauthVersionMax="31" xr10:uidLastSave="{00000000-0000-0000-0000-000000000000}"/>
  <bookViews>
    <workbookView xWindow="0" yWindow="0" windowWidth="28800" windowHeight="12225" xr2:uid="{CDA28FB2-2E21-4A7D-B56F-30539D113677}"/>
  </bookViews>
  <sheets>
    <sheet name="Offerta Economica - Raggruppame" sheetId="1" r:id="rId1"/>
  </sheets>
  <definedNames>
    <definedName name="_xlnm.Print_Area" localSheetId="0">'Offerta Economica - Raggruppame'!$A$1:$K$170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6" i="1" l="1"/>
  <c r="J136" i="1" s="1"/>
  <c r="F136" i="1"/>
  <c r="I135" i="1"/>
  <c r="H135" i="1"/>
  <c r="J135" i="1" s="1"/>
  <c r="F135" i="1"/>
  <c r="J134" i="1"/>
  <c r="J133" i="1"/>
  <c r="H133" i="1"/>
  <c r="I133" i="1" s="1"/>
  <c r="F133" i="1"/>
  <c r="H132" i="1"/>
  <c r="J132" i="1" s="1"/>
  <c r="F132" i="1"/>
  <c r="H131" i="1"/>
  <c r="I131" i="1" s="1"/>
  <c r="F131" i="1"/>
  <c r="H130" i="1"/>
  <c r="J130" i="1" s="1"/>
  <c r="F130" i="1"/>
  <c r="H129" i="1"/>
  <c r="J129" i="1" s="1"/>
  <c r="F129" i="1"/>
  <c r="H128" i="1"/>
  <c r="J128" i="1" s="1"/>
  <c r="F128" i="1"/>
  <c r="H127" i="1"/>
  <c r="J127" i="1" s="1"/>
  <c r="F127" i="1"/>
  <c r="J126" i="1"/>
  <c r="H125" i="1"/>
  <c r="J125" i="1" s="1"/>
  <c r="F125" i="1"/>
  <c r="H124" i="1"/>
  <c r="I124" i="1" s="1"/>
  <c r="F124" i="1"/>
  <c r="H123" i="1"/>
  <c r="J123" i="1" s="1"/>
  <c r="F123" i="1"/>
  <c r="H122" i="1"/>
  <c r="I122" i="1" s="1"/>
  <c r="F122" i="1"/>
  <c r="J121" i="1"/>
  <c r="H120" i="1"/>
  <c r="J120" i="1" s="1"/>
  <c r="F120" i="1"/>
  <c r="H119" i="1"/>
  <c r="J119" i="1" s="1"/>
  <c r="F119" i="1"/>
  <c r="H118" i="1"/>
  <c r="I118" i="1" s="1"/>
  <c r="F118" i="1"/>
  <c r="H117" i="1"/>
  <c r="I117" i="1" s="1"/>
  <c r="F117" i="1"/>
  <c r="H116" i="1"/>
  <c r="J116" i="1" s="1"/>
  <c r="F116" i="1"/>
  <c r="J115" i="1"/>
  <c r="H114" i="1"/>
  <c r="J114" i="1" s="1"/>
  <c r="F114" i="1"/>
  <c r="H113" i="1"/>
  <c r="I113" i="1" s="1"/>
  <c r="F113" i="1"/>
  <c r="J112" i="1"/>
  <c r="H111" i="1"/>
  <c r="J111" i="1" s="1"/>
  <c r="F111" i="1"/>
  <c r="H110" i="1"/>
  <c r="I110" i="1" s="1"/>
  <c r="F110" i="1"/>
  <c r="H109" i="1"/>
  <c r="J109" i="1" s="1"/>
  <c r="D109" i="1"/>
  <c r="H108" i="1"/>
  <c r="I108" i="1" s="1"/>
  <c r="F108" i="1"/>
  <c r="H107" i="1"/>
  <c r="J107" i="1" s="1"/>
  <c r="F107" i="1"/>
  <c r="H106" i="1"/>
  <c r="I106" i="1" s="1"/>
  <c r="F106" i="1"/>
  <c r="H105" i="1"/>
  <c r="J105" i="1" s="1"/>
  <c r="F105" i="1"/>
  <c r="H104" i="1"/>
  <c r="J104" i="1" s="1"/>
  <c r="F104" i="1"/>
  <c r="H103" i="1"/>
  <c r="J103" i="1" s="1"/>
  <c r="F103" i="1"/>
  <c r="H102" i="1"/>
  <c r="I102" i="1" s="1"/>
  <c r="F102" i="1"/>
  <c r="H101" i="1"/>
  <c r="J101" i="1" s="1"/>
  <c r="F101" i="1"/>
  <c r="H100" i="1"/>
  <c r="I100" i="1" s="1"/>
  <c r="F100" i="1"/>
  <c r="H99" i="1"/>
  <c r="J99" i="1" s="1"/>
  <c r="F99" i="1"/>
  <c r="H98" i="1"/>
  <c r="I98" i="1" s="1"/>
  <c r="F98" i="1"/>
  <c r="H97" i="1"/>
  <c r="J97" i="1" s="1"/>
  <c r="F97" i="1"/>
  <c r="J96" i="1"/>
  <c r="H95" i="1"/>
  <c r="J95" i="1" s="1"/>
  <c r="F95" i="1"/>
  <c r="H94" i="1"/>
  <c r="D94" i="1"/>
  <c r="H93" i="1"/>
  <c r="I93" i="1" s="1"/>
  <c r="F93" i="1"/>
  <c r="H92" i="1"/>
  <c r="J92" i="1" s="1"/>
  <c r="D92" i="1"/>
  <c r="F92" i="1" s="1"/>
  <c r="H91" i="1"/>
  <c r="I91" i="1" s="1"/>
  <c r="F91" i="1"/>
  <c r="H90" i="1"/>
  <c r="J90" i="1" s="1"/>
  <c r="D90" i="1"/>
  <c r="F90" i="1" s="1"/>
  <c r="H89" i="1"/>
  <c r="J89" i="1" s="1"/>
  <c r="F89" i="1"/>
  <c r="H88" i="1"/>
  <c r="D88" i="1"/>
  <c r="H87" i="1"/>
  <c r="J87" i="1" s="1"/>
  <c r="D87" i="1"/>
  <c r="F87" i="1" s="1"/>
  <c r="J86" i="1"/>
  <c r="H85" i="1"/>
  <c r="I85" i="1" s="1"/>
  <c r="F85" i="1"/>
  <c r="H84" i="1"/>
  <c r="J84" i="1" s="1"/>
  <c r="D84" i="1"/>
  <c r="F84" i="1" s="1"/>
  <c r="H83" i="1"/>
  <c r="J83" i="1" s="1"/>
  <c r="F83" i="1"/>
  <c r="H82" i="1"/>
  <c r="I82" i="1" s="1"/>
  <c r="F82" i="1"/>
  <c r="H81" i="1"/>
  <c r="J81" i="1" s="1"/>
  <c r="F81" i="1"/>
  <c r="H80" i="1"/>
  <c r="I80" i="1" s="1"/>
  <c r="F80" i="1"/>
  <c r="H79" i="1"/>
  <c r="J79" i="1" s="1"/>
  <c r="F79" i="1"/>
  <c r="H78" i="1"/>
  <c r="I78" i="1" s="1"/>
  <c r="F78" i="1"/>
  <c r="H77" i="1"/>
  <c r="J77" i="1" s="1"/>
  <c r="F77" i="1"/>
  <c r="H76" i="1"/>
  <c r="D76" i="1"/>
  <c r="J75" i="1"/>
  <c r="I75" i="1"/>
  <c r="F75" i="1"/>
  <c r="J113" i="1" l="1"/>
  <c r="J98" i="1"/>
  <c r="J82" i="1"/>
  <c r="J118" i="1"/>
  <c r="J122" i="1"/>
  <c r="J102" i="1"/>
  <c r="I129" i="1"/>
  <c r="I130" i="1"/>
  <c r="I76" i="1"/>
  <c r="J93" i="1"/>
  <c r="J106" i="1"/>
  <c r="I127" i="1"/>
  <c r="I128" i="1"/>
  <c r="J78" i="1"/>
  <c r="I88" i="1"/>
  <c r="I104" i="1"/>
  <c r="J76" i="1"/>
  <c r="J80" i="1"/>
  <c r="J88" i="1"/>
  <c r="I94" i="1"/>
  <c r="J100" i="1"/>
  <c r="J108" i="1"/>
  <c r="I111" i="1"/>
  <c r="I116" i="1"/>
  <c r="I120" i="1"/>
  <c r="J124" i="1"/>
  <c r="J131" i="1"/>
  <c r="J91" i="1"/>
  <c r="I132" i="1"/>
  <c r="J85" i="1"/>
  <c r="J94" i="1"/>
  <c r="I109" i="1"/>
  <c r="I84" i="1"/>
  <c r="I119" i="1"/>
  <c r="I97" i="1"/>
  <c r="I99" i="1"/>
  <c r="I101" i="1"/>
  <c r="I103" i="1"/>
  <c r="I105" i="1"/>
  <c r="I107" i="1"/>
  <c r="J110" i="1"/>
  <c r="I114" i="1"/>
  <c r="J117" i="1"/>
  <c r="I123" i="1"/>
  <c r="I125" i="1"/>
  <c r="I136" i="1"/>
  <c r="I87" i="1"/>
  <c r="I90" i="1"/>
  <c r="F94" i="1"/>
  <c r="I95" i="1"/>
  <c r="F109" i="1"/>
  <c r="F76" i="1"/>
  <c r="I77" i="1"/>
  <c r="I79" i="1"/>
  <c r="I81" i="1"/>
  <c r="I83" i="1"/>
  <c r="F88" i="1"/>
  <c r="I89" i="1"/>
  <c r="I92" i="1"/>
  <c r="I141" i="1" l="1"/>
  <c r="F141" i="1"/>
  <c r="K141" i="1" l="1"/>
  <c r="J141" i="1"/>
</calcChain>
</file>

<file path=xl/sharedStrings.xml><?xml version="1.0" encoding="utf-8"?>
<sst xmlns="http://schemas.openxmlformats.org/spreadsheetml/2006/main" count="258" uniqueCount="152">
  <si>
    <t>OFFERTA ECONOMICA [Busta C]</t>
  </si>
  <si>
    <t xml:space="preserve">(per raggruppamento temporaneo di imprese non costituito)          </t>
  </si>
  <si>
    <t>IL SOTTOSCRITTO:</t>
  </si>
  <si>
    <t>Cognome e nome</t>
  </si>
  <si>
    <t>Nascita (luogo e data)</t>
  </si>
  <si>
    <t>Indirizzo residenza (via, civico, cap, città)</t>
  </si>
  <si>
    <t>Codice fiscale</t>
  </si>
  <si>
    <t>IN QUALITA'  DI</t>
  </si>
  <si>
    <t>dell'operatore economico- Ragione sociale</t>
  </si>
  <si>
    <t>Natura Giuridica</t>
  </si>
  <si>
    <t>P.IVA</t>
  </si>
  <si>
    <t>Indirizzo sede legale (via, civico, cap, città)</t>
  </si>
  <si>
    <t xml:space="preserve">che partecipano alla gara giusta dichiarazione di impegno a costituire un raggruppamento temporaneo di imprese, </t>
  </si>
  <si>
    <t>al fine di concorrere all’aggiudicazione del contratto per l’affidamento in oggetto, dichiarano 
la seguente OFFERTA ECONOMICA, dettagliando il prezzo  unitario di ciascuna voce di spesa:</t>
  </si>
  <si>
    <t>BASE ASTA</t>
  </si>
  <si>
    <t>OFFERTA</t>
  </si>
  <si>
    <t>U.M.</t>
  </si>
  <si>
    <t>Quantità</t>
  </si>
  <si>
    <t>Prezzo unitario
[esclusa IVA]</t>
  </si>
  <si>
    <t>Prezzo complessivo
 [esclusa IVA]</t>
  </si>
  <si>
    <t>Prezzo unitario 
[esclusa IVA]</t>
  </si>
  <si>
    <t>Prezzo complessivo 
 [esclusa IVA]</t>
  </si>
  <si>
    <t>Cod</t>
  </si>
  <si>
    <t>BENI</t>
  </si>
  <si>
    <t>R.1</t>
  </si>
  <si>
    <t>Armadio</t>
  </si>
  <si>
    <t>cad</t>
  </si>
  <si>
    <t>R.2</t>
  </si>
  <si>
    <t>Cassaforte</t>
  </si>
  <si>
    <t>R.3</t>
  </si>
  <si>
    <t>Libreria-testiera</t>
  </si>
  <si>
    <t>R.4</t>
  </si>
  <si>
    <t>Letto (telaio e rete)</t>
  </si>
  <si>
    <t>R.5</t>
  </si>
  <si>
    <t>Scrivania  (camere)</t>
  </si>
  <si>
    <t>R.6</t>
  </si>
  <si>
    <t>Cassettiera ufficio</t>
  </si>
  <si>
    <t>R.7</t>
  </si>
  <si>
    <t>Sedia</t>
  </si>
  <si>
    <t>R.8</t>
  </si>
  <si>
    <t>Lampada comodino/testiera</t>
  </si>
  <si>
    <t>R.9</t>
  </si>
  <si>
    <t>Lampada scrivania</t>
  </si>
  <si>
    <t>R.10</t>
  </si>
  <si>
    <t>Appendiabiti</t>
  </si>
  <si>
    <t>R.11</t>
  </si>
  <si>
    <t>Cestino gettacarta</t>
  </si>
  <si>
    <t>B.1</t>
  </si>
  <si>
    <t xml:space="preserve">Box Doccia </t>
  </si>
  <si>
    <t>B.2</t>
  </si>
  <si>
    <t>Box Doccia H</t>
  </si>
  <si>
    <t>B.3</t>
  </si>
  <si>
    <t>Specchio  e armadietto (camera ordinaria)</t>
  </si>
  <si>
    <t>B.4</t>
  </si>
  <si>
    <t>Specchio  (camera H)</t>
  </si>
  <si>
    <t>B.5</t>
  </si>
  <si>
    <t>Armadietto (camera H)</t>
  </si>
  <si>
    <t>B.6</t>
  </si>
  <si>
    <t>Specchio a muro</t>
  </si>
  <si>
    <t>B.7</t>
  </si>
  <si>
    <t>Set accessori bagno - completo</t>
  </si>
  <si>
    <t>B.8</t>
  </si>
  <si>
    <t>Set accessori bagno - ridotto</t>
  </si>
  <si>
    <t>B.9</t>
  </si>
  <si>
    <t>Mensola appendi asciugamani/accappatoi</t>
  </si>
  <si>
    <t>K.1</t>
  </si>
  <si>
    <t>Top</t>
  </si>
  <si>
    <t>K.2</t>
  </si>
  <si>
    <t>Mobile piano lavoro</t>
  </si>
  <si>
    <t>K.3</t>
  </si>
  <si>
    <t>Lavello</t>
  </si>
  <si>
    <t>K.4</t>
  </si>
  <si>
    <t>Miscelatore</t>
  </si>
  <si>
    <t>K.5</t>
  </si>
  <si>
    <t>Piastra elettroinduzione</t>
  </si>
  <si>
    <t>K.6</t>
  </si>
  <si>
    <t>Cappa</t>
  </si>
  <si>
    <t>K.7</t>
  </si>
  <si>
    <t>Forno microonde</t>
  </si>
  <si>
    <t>K.8</t>
  </si>
  <si>
    <t>Scolapiatti</t>
  </si>
  <si>
    <t>K.9</t>
  </si>
  <si>
    <t>Contenitore rifiuti - raccolta differenziata (carta, umido, vetro, indifferenziato)</t>
  </si>
  <si>
    <t>K.10</t>
  </si>
  <si>
    <t>Dispensa (modulo)</t>
  </si>
  <si>
    <t>K.11</t>
  </si>
  <si>
    <t>Frigorifero (modulo)</t>
  </si>
  <si>
    <t>K.12a</t>
  </si>
  <si>
    <t>TV piccola</t>
  </si>
  <si>
    <t>K.12b</t>
  </si>
  <si>
    <t>TV grande</t>
  </si>
  <si>
    <t>K.13</t>
  </si>
  <si>
    <t>Tavolo (2 per cucina)</t>
  </si>
  <si>
    <t>K.14</t>
  </si>
  <si>
    <t>Sedie (8 per cucina)</t>
  </si>
  <si>
    <t>O.3</t>
  </si>
  <si>
    <t>Sedia ergonomica</t>
  </si>
  <si>
    <t>O.6</t>
  </si>
  <si>
    <t>Bacheca chiavi</t>
  </si>
  <si>
    <t>S.1</t>
  </si>
  <si>
    <t>Scrivanie/tavoli</t>
  </si>
  <si>
    <t>S.2</t>
  </si>
  <si>
    <t>Sedie (Sala Studio)</t>
  </si>
  <si>
    <t>S.3</t>
  </si>
  <si>
    <t>Sedie da esterno/giardino</t>
  </si>
  <si>
    <t>S.4</t>
  </si>
  <si>
    <t>Sedute (SalaTV-poltroncina)</t>
  </si>
  <si>
    <t>S.5</t>
  </si>
  <si>
    <t>Ombrelloni</t>
  </si>
  <si>
    <t>J.1</t>
  </si>
  <si>
    <t>Scaffalature</t>
  </si>
  <si>
    <t>J.2</t>
  </si>
  <si>
    <t>Rastrelliera (10 posti)</t>
  </si>
  <si>
    <t>J.3</t>
  </si>
  <si>
    <t>Cartello segnaletico di orientamento -piano  (davanti ascensore)</t>
  </si>
  <si>
    <t>J.4</t>
  </si>
  <si>
    <t>Espositore a tasca (Piano di evacuazione)</t>
  </si>
  <si>
    <t>G.1</t>
  </si>
  <si>
    <t>Tapis roulant</t>
  </si>
  <si>
    <t>G.2</t>
  </si>
  <si>
    <t>Cyclette</t>
  </si>
  <si>
    <t>G.3</t>
  </si>
  <si>
    <t>Vogatore</t>
  </si>
  <si>
    <t>G.4</t>
  </si>
  <si>
    <t>Attrezzi braccia-spalle</t>
  </si>
  <si>
    <t>G.5</t>
  </si>
  <si>
    <t>Tappetini</t>
  </si>
  <si>
    <t>G.6</t>
  </si>
  <si>
    <t>Armadietti</t>
  </si>
  <si>
    <t>G.7</t>
  </si>
  <si>
    <t>Panche</t>
  </si>
  <si>
    <t>L.1</t>
  </si>
  <si>
    <t>Lavatrici con gettoniera</t>
  </si>
  <si>
    <t>L.2</t>
  </si>
  <si>
    <t>Asciugatrici con gettoniera</t>
  </si>
  <si>
    <t>VALORE BASE ASTA</t>
  </si>
  <si>
    <r>
      <t xml:space="preserve">VALORE COMPLESSIVO OFFERTO
</t>
    </r>
    <r>
      <rPr>
        <sz val="12"/>
        <color rgb="FFFF0000"/>
        <rFont val="Tw Cen MT Condensed"/>
        <family val="2"/>
      </rPr>
      <t xml:space="preserve"> (valore utile ai fini del calcolo del punteggio dell'offerta economica)</t>
    </r>
  </si>
  <si>
    <t>RIBASSO
[valore
 assoluto €]</t>
  </si>
  <si>
    <t>RIBASSO
[valore %]</t>
  </si>
  <si>
    <t>TOTALE</t>
  </si>
  <si>
    <t>E DICHIARA INOLTRE</t>
  </si>
  <si>
    <t xml:space="preserve"> - che l’offerta comprende tutto quanto richiesto dai documenti di gara e compensa: i costi per la realizzazione delle migliorie; tutte le spese generali, le assicurazioni, i propri costi della manodopera, i costi della sicurezza; l'utile d'impresa; tutti gli oneri, accessori e non, anche se non esplicitamente indicati nel Capitolato e nel Disciplinare di gara, necessari per assicurare la perfetta esecuzione del contratto.
- in particolare:</t>
  </si>
  <si>
    <r>
      <t xml:space="preserve">Valore complessivo  (per l’intera durata del contratto) 
dei </t>
    </r>
    <r>
      <rPr>
        <b/>
        <sz val="16"/>
        <color indexed="62"/>
        <rFont val="Tw Cen MT Condensed"/>
        <family val="2"/>
      </rPr>
      <t xml:space="preserve">COSTI AZIENDALI </t>
    </r>
    <r>
      <rPr>
        <sz val="16"/>
        <color indexed="62"/>
        <rFont val="Tw Cen MT Condensed"/>
        <family val="2"/>
      </rPr>
      <t xml:space="preserve">
concernenti l'adempimento delle disposizioni in materia di salute e sicurezza sui luoghi di lavoro  
[art.95 c.10 del Dlgs 50/16]
</t>
    </r>
  </si>
  <si>
    <t xml:space="preserve">Valore complessivo (per l’intera durata del contratto) 
dei COSTI DELLA MANODOPERA 
[art.95 c.10 del Dlgs 50/16]
</t>
  </si>
  <si>
    <t xml:space="preserve">- che la presente offerta ha una validità di giorni 180 dalla data stabilita quale termine per la presentazione delle offerte e ha valore di proposta contrattuale ai sensi dell’art. 1329 del codice civile; 
- di impegnarsi, a richiesta dell'ADISU e a propria cura e spese, alla proroga del periodo di validità dell’offerta nelle more dell’aggiudicazione della presente procedura di gara. 
- di essere consapevole che non sono ammesse offerte in aumento sui valori posto a base di gara; 
- di prendere atto che tale offerta economica non vincola in alcun modo l’Amministrazione appaltante; 
- che la scrivente Impresa non ha nulla da pretendere dall’ADISU, a qualsiasi titolo, in ragione della formulazione della presente offerta; 
</t>
  </si>
  <si>
    <t>FIRMA (DIGITALE) DEI SEGUENTI SOTTOSCRITTORI:</t>
  </si>
  <si>
    <t>MANDATARIA</t>
  </si>
  <si>
    <t>DENOMINAZIONE IMPRESA</t>
  </si>
  <si>
    <t>NOME E COGNOME</t>
  </si>
  <si>
    <t>MANDANTE</t>
  </si>
  <si>
    <r>
      <t>AVVERTENZE:
1. Si devono compilare solo le celle con sfondo in giallo
2.  La dichiarazione deve essere compilata e sottoscritta: 
• per l’ipotesi di impresa singola: dal legale rappresentante/procuratore speciale dell’Impresa; 
•  per l’ipotesi di R.T.I., Consorzio, GEIE o Aggregazioni di imprese, sia costituiti che costituendi, dal legale rappresentante/procuratore speciale di tutte le imprese costituenti il R.T.I., Consorzio, Aggregazione, GEIE; 
•  per l’ipotesi di Consorzi dal legale rappresentante/procuratore speciale del Consorzio; 
•  per l’ipotesi di Consorzi di cui alla lett. c) dell’art. 45, comma 2 D.lgs. n. 50/2016, dal legale rappresentante/procuratore speciale del Consorzio e delle imprese Consorziate indicate quali esecutrici dei servizi. 
3.  La firma del sottoscrittore non deve essere autenticata ai sensi dell’art. 45 del D.P.R. 445/2000. 
4. La presente istanza  dovrà essere corredata, ai sensi del D.P.R. n. 445/2000, dalla fotocopia di un documento di riconoscimento di ciascun sottoscrittore. 
5.  Il modello deve essere compilato in ogni sua parte marcando opportunamente le caselle che interessano e sbarrando senza eliminare le parti che non interessano.
6. I dati forniti con il presente modello saranno utilizzati esclusivamente per l’espletamento delle pratiche attinenti alla gara stessa e saranno trattati conformemente a quanto previsto dal disciplinare di gara e dal D. lgs. 196/2003; 
7</t>
    </r>
    <r>
      <rPr>
        <b/>
        <i/>
        <sz val="16"/>
        <color indexed="62"/>
        <rFont val="Tw Cen MT Condensed"/>
        <family val="2"/>
      </rPr>
      <t>. Il presente modello costituisce solo un’indicazione di massima per i partecipanti e non esime, in nessun caso, dal rispetto di tutte le disposizioni normative applicabili, quand’anche non riportate nel testo.</t>
    </r>
  </si>
  <si>
    <r>
      <t xml:space="preserve"> GARA D’APPALTO 
</t>
    </r>
    <r>
      <rPr>
        <sz val="28"/>
        <color theme="1"/>
        <rFont val="Calibri"/>
        <family val="2"/>
        <scheme val="minor"/>
      </rPr>
      <t>FORNITURA E POSA IN OPERA DI ARREDI</t>
    </r>
    <r>
      <rPr>
        <sz val="20"/>
        <color theme="1"/>
        <rFont val="Calibri"/>
        <family val="2"/>
        <scheme val="minor"/>
      </rPr>
      <t xml:space="preserve">
PRESSO LA RESIDENZA UNIVERSITARIA DI MONTELUCE - PERUGIA
</t>
    </r>
    <r>
      <rPr>
        <sz val="14"/>
        <color theme="1"/>
        <rFont val="Calibri"/>
        <family val="2"/>
        <scheme val="minor"/>
      </rPr>
      <t>CIG 7431112B9B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</si>
</sst>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&quot;€&quot;\ * #,##0.000_-;\-&quot;€&quot;\ * #,##0.000_-;_-&quot;€&quot;\ * &quot;-&quot;??_-;_-@_-"/>
    <numFmt numFmtId="166" formatCode="_-[$€-410]\ * #,##0.00_-;\-[$€-410]\ * #,##0.00_-;_-[$€-410]\ 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w Cen MT Condensed"/>
      <family val="2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rgb="FF0070C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theme="4" tint="-0.499984740745262"/>
      <name val="Arial"/>
      <family val="2"/>
    </font>
    <font>
      <sz val="16"/>
      <name val="Tw Cen MT Condensed"/>
      <family val="2"/>
    </font>
    <font>
      <sz val="16"/>
      <color theme="4" tint="-0.499984740745262"/>
      <name val="Tw Cen MT Condensed"/>
      <family val="2"/>
    </font>
    <font>
      <b/>
      <sz val="9"/>
      <color theme="4" tint="-0.499984740745262"/>
      <name val="Arial"/>
      <family val="2"/>
    </font>
    <font>
      <b/>
      <sz val="16"/>
      <color rgb="FF000000"/>
      <name val="Tw Cen MT Condensed"/>
      <family val="2"/>
    </font>
    <font>
      <sz val="16"/>
      <color rgb="FF000000"/>
      <name val="Tw Cen MT Condensed"/>
      <family val="2"/>
    </font>
    <font>
      <sz val="18"/>
      <color theme="1"/>
      <name val="Tw Cen MT Condensed"/>
      <family val="2"/>
    </font>
    <font>
      <sz val="18"/>
      <name val="Tw Cen MT Condensed"/>
      <family val="2"/>
    </font>
    <font>
      <b/>
      <sz val="24"/>
      <color theme="4" tint="-0.499984740745262"/>
      <name val="Tw Cen MT Condensed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4" tint="-0.499984740745262"/>
      <name val="Tw Cen MT Condensed"/>
      <family val="2"/>
    </font>
    <font>
      <b/>
      <sz val="12"/>
      <color indexed="62"/>
      <name val="Tw Cen MT Condensed"/>
      <family val="2"/>
    </font>
    <font>
      <sz val="12"/>
      <color theme="4" tint="-0.499984740745262"/>
      <name val="Tw Cen MT Condensed"/>
      <family val="2"/>
    </font>
    <font>
      <sz val="11"/>
      <color rgb="FFFF0000"/>
      <name val="Tw Cen MT Condensed"/>
      <family val="2"/>
    </font>
    <font>
      <sz val="16"/>
      <color rgb="FFFF0000"/>
      <name val="Tw Cen MT Condensed"/>
      <family val="2"/>
    </font>
    <font>
      <sz val="12"/>
      <color rgb="FFFF0000"/>
      <name val="Tw Cen MT Condensed"/>
      <family val="2"/>
    </font>
    <font>
      <b/>
      <sz val="16"/>
      <color rgb="FFFF0000"/>
      <name val="Tw Cen MT Condensed"/>
      <family val="2"/>
    </font>
    <font>
      <sz val="11"/>
      <color indexed="8"/>
      <name val="Calibri"/>
      <family val="2"/>
    </font>
    <font>
      <b/>
      <sz val="16"/>
      <color indexed="62"/>
      <name val="Tw Cen MT Condensed"/>
      <family val="2"/>
    </font>
    <font>
      <sz val="16"/>
      <color indexed="62"/>
      <name val="Tw Cen MT Condensed"/>
      <family val="2"/>
    </font>
    <font>
      <b/>
      <sz val="11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i/>
      <sz val="16"/>
      <color theme="4" tint="-0.249977111117893"/>
      <name val="Tw Cen MT Condensed"/>
      <family val="2"/>
    </font>
    <font>
      <b/>
      <i/>
      <sz val="16"/>
      <color indexed="62"/>
      <name val="Tw Cen MT Condensed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8DB3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rgb="FF00B0F0"/>
      </right>
      <top style="medium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indexed="64"/>
      </top>
      <bottom style="thin">
        <color rgb="FF00B0F0"/>
      </bottom>
      <diagonal/>
    </border>
    <border>
      <left/>
      <right/>
      <top style="medium">
        <color indexed="64"/>
      </top>
      <bottom/>
      <diagonal/>
    </border>
    <border>
      <left style="thin">
        <color rgb="FF00B0F0"/>
      </left>
      <right style="thin">
        <color rgb="FF00B0F0"/>
      </right>
      <top style="medium">
        <color indexed="64"/>
      </top>
      <bottom/>
      <diagonal/>
    </border>
    <border>
      <left style="thin">
        <color rgb="FF00B0F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B0F0"/>
      </right>
      <top style="thin">
        <color rgb="FF00B0F0"/>
      </top>
      <bottom style="medium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medium">
        <color indexed="64"/>
      </bottom>
      <diagonal/>
    </border>
    <border>
      <left style="thin">
        <color rgb="FF00B0F0"/>
      </left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9">
    <xf numFmtId="0" fontId="0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2" borderId="1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 applyFill="1"/>
    <xf numFmtId="44" fontId="9" fillId="0" borderId="0" xfId="3" applyFont="1" applyFill="1" applyAlignment="1">
      <alignment horizontal="center" vertical="center"/>
    </xf>
    <xf numFmtId="164" fontId="9" fillId="0" borderId="0" xfId="4" applyNumberFormat="1" applyFont="1" applyFill="1" applyAlignment="1"/>
    <xf numFmtId="0" fontId="10" fillId="0" borderId="0" xfId="0" applyFont="1" applyFill="1"/>
    <xf numFmtId="44" fontId="11" fillId="0" borderId="0" xfId="3" applyFont="1" applyFill="1" applyAlignment="1">
      <alignment horizontal="center" vertical="center"/>
    </xf>
    <xf numFmtId="164" fontId="11" fillId="0" borderId="0" xfId="4" applyNumberFormat="1" applyFont="1" applyFill="1" applyAlignment="1"/>
    <xf numFmtId="165" fontId="11" fillId="0" borderId="0" xfId="0" applyNumberFormat="1" applyFont="1" applyFill="1"/>
    <xf numFmtId="9" fontId="11" fillId="0" borderId="0" xfId="5" applyFont="1" applyFill="1"/>
    <xf numFmtId="166" fontId="12" fillId="0" borderId="0" xfId="3" applyNumberFormat="1" applyFont="1" applyFill="1" applyAlignment="1"/>
    <xf numFmtId="0" fontId="13" fillId="3" borderId="0" xfId="0" applyFont="1" applyFill="1" applyBorder="1" applyAlignment="1">
      <alignment vertical="top" wrapText="1"/>
    </xf>
    <xf numFmtId="0" fontId="14" fillId="0" borderId="8" xfId="0" applyFont="1" applyBorder="1" applyAlignment="1">
      <alignment horizontal="right" vertical="top" wrapText="1"/>
    </xf>
    <xf numFmtId="44" fontId="10" fillId="0" borderId="0" xfId="3" applyFont="1" applyFill="1" applyAlignment="1">
      <alignment horizontal="left" vertical="center"/>
    </xf>
    <xf numFmtId="164" fontId="10" fillId="0" borderId="0" xfId="4" applyNumberFormat="1" applyFont="1" applyFill="1" applyAlignment="1">
      <alignment horizontal="left"/>
    </xf>
    <xf numFmtId="165" fontId="10" fillId="0" borderId="0" xfId="0" applyNumberFormat="1" applyFont="1" applyFill="1" applyAlignment="1">
      <alignment horizontal="left"/>
    </xf>
    <xf numFmtId="9" fontId="10" fillId="0" borderId="0" xfId="5" applyFont="1" applyFill="1" applyAlignment="1">
      <alignment horizontal="left"/>
    </xf>
    <xf numFmtId="0" fontId="14" fillId="0" borderId="12" xfId="0" applyFont="1" applyFill="1" applyBorder="1" applyAlignment="1">
      <alignment horizontal="right" vertical="top" wrapText="1"/>
    </xf>
    <xf numFmtId="165" fontId="9" fillId="0" borderId="0" xfId="0" applyNumberFormat="1" applyFont="1" applyFill="1"/>
    <xf numFmtId="9" fontId="9" fillId="0" borderId="0" xfId="5" applyFont="1" applyFill="1"/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8" fillId="0" borderId="0" xfId="0" applyFont="1"/>
    <xf numFmtId="44" fontId="9" fillId="0" borderId="0" xfId="3" applyFont="1" applyFill="1" applyAlignment="1">
      <alignment horizontal="center"/>
    </xf>
    <xf numFmtId="44" fontId="9" fillId="0" borderId="0" xfId="3" applyFont="1" applyFill="1" applyAlignment="1"/>
    <xf numFmtId="165" fontId="9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/>
    <xf numFmtId="164" fontId="20" fillId="6" borderId="13" xfId="6" applyNumberFormat="1" applyFont="1" applyFill="1" applyBorder="1" applyAlignment="1">
      <alignment horizontal="center" vertical="center" wrapText="1"/>
    </xf>
    <xf numFmtId="165" fontId="20" fillId="6" borderId="13" xfId="6" applyNumberFormat="1" applyFont="1" applyFill="1" applyBorder="1" applyAlignment="1">
      <alignment horizontal="center" vertical="center" wrapText="1"/>
    </xf>
    <xf numFmtId="164" fontId="20" fillId="0" borderId="14" xfId="6" applyNumberFormat="1" applyFont="1" applyFill="1" applyBorder="1" applyAlignment="1">
      <alignment horizontal="center" vertical="center" wrapText="1"/>
    </xf>
    <xf numFmtId="44" fontId="21" fillId="5" borderId="0" xfId="3" applyFont="1" applyFill="1" applyBorder="1" applyAlignment="1">
      <alignment horizontal="center" vertical="center" wrapText="1"/>
    </xf>
    <xf numFmtId="164" fontId="22" fillId="5" borderId="0" xfId="4" applyNumberFormat="1" applyFont="1" applyFill="1" applyBorder="1" applyAlignment="1">
      <alignment horizontal="center" vertical="center" textRotation="90" wrapText="1"/>
    </xf>
    <xf numFmtId="164" fontId="22" fillId="5" borderId="0" xfId="4" applyNumberFormat="1" applyFont="1" applyFill="1" applyBorder="1" applyAlignment="1">
      <alignment vertical="center" textRotation="90" wrapText="1"/>
    </xf>
    <xf numFmtId="165" fontId="22" fillId="5" borderId="0" xfId="4" applyNumberFormat="1" applyFont="1" applyFill="1" applyBorder="1" applyAlignment="1">
      <alignment horizontal="center" vertical="center" textRotation="90" wrapText="1"/>
    </xf>
    <xf numFmtId="164" fontId="22" fillId="0" borderId="0" xfId="4" applyNumberFormat="1" applyFont="1" applyFill="1" applyBorder="1" applyAlignment="1">
      <alignment horizontal="center" vertical="center" textRotation="90" wrapText="1"/>
    </xf>
    <xf numFmtId="164" fontId="20" fillId="5" borderId="0" xfId="4" applyNumberFormat="1" applyFont="1" applyFill="1" applyBorder="1" applyAlignment="1" applyProtection="1">
      <alignment horizontal="center" vertical="center" textRotation="90" wrapText="1"/>
    </xf>
    <xf numFmtId="0" fontId="22" fillId="7" borderId="13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left" vertical="center" wrapText="1" indent="2"/>
    </xf>
    <xf numFmtId="164" fontId="22" fillId="8" borderId="13" xfId="4" applyNumberFormat="1" applyFont="1" applyFill="1" applyBorder="1" applyAlignment="1">
      <alignment horizontal="center" vertical="center" wrapText="1"/>
    </xf>
    <xf numFmtId="164" fontId="22" fillId="8" borderId="13" xfId="4" applyNumberFormat="1" applyFont="1" applyFill="1" applyBorder="1" applyAlignment="1">
      <alignment vertical="center" wrapText="1"/>
    </xf>
    <xf numFmtId="165" fontId="20" fillId="8" borderId="13" xfId="6" applyNumberFormat="1" applyFont="1" applyFill="1" applyBorder="1" applyAlignment="1">
      <alignment horizontal="left" vertical="center" wrapText="1"/>
    </xf>
    <xf numFmtId="44" fontId="22" fillId="9" borderId="13" xfId="6" applyNumberFormat="1" applyFont="1" applyFill="1" applyBorder="1" applyAlignment="1">
      <alignment horizontal="left" vertical="center" wrapText="1"/>
    </xf>
    <xf numFmtId="9" fontId="20" fillId="0" borderId="15" xfId="5" applyFont="1" applyFill="1" applyBorder="1" applyAlignment="1">
      <alignment horizontal="center" vertical="center" wrapText="1"/>
    </xf>
    <xf numFmtId="165" fontId="20" fillId="4" borderId="16" xfId="6" applyNumberFormat="1" applyFont="1" applyFill="1" applyBorder="1" applyAlignment="1" applyProtection="1">
      <alignment horizontal="left" vertical="center" wrapText="1"/>
      <protection locked="0"/>
    </xf>
    <xf numFmtId="44" fontId="22" fillId="9" borderId="16" xfId="6" applyNumberFormat="1" applyFont="1" applyFill="1" applyBorder="1" applyAlignment="1">
      <alignment horizontal="left" vertical="center" wrapText="1"/>
    </xf>
    <xf numFmtId="0" fontId="23" fillId="0" borderId="0" xfId="0" applyFont="1"/>
    <xf numFmtId="0" fontId="22" fillId="8" borderId="13" xfId="4" applyNumberFormat="1" applyFont="1" applyFill="1" applyBorder="1" applyAlignment="1">
      <alignment vertical="center" wrapText="1"/>
    </xf>
    <xf numFmtId="44" fontId="20" fillId="8" borderId="13" xfId="6" applyNumberFormat="1" applyFont="1" applyFill="1" applyBorder="1" applyAlignment="1">
      <alignment horizontal="left" vertical="center" wrapText="1"/>
    </xf>
    <xf numFmtId="44" fontId="0" fillId="0" borderId="0" xfId="0" applyNumberFormat="1"/>
    <xf numFmtId="0" fontId="22" fillId="0" borderId="17" xfId="0" applyFont="1" applyFill="1" applyBorder="1" applyAlignment="1">
      <alignment horizontal="left" vertical="center" wrapText="1"/>
    </xf>
    <xf numFmtId="44" fontId="11" fillId="10" borderId="18" xfId="3" applyFont="1" applyFill="1" applyBorder="1" applyAlignment="1">
      <alignment horizontal="center" vertical="center" wrapText="1"/>
    </xf>
    <xf numFmtId="0" fontId="2" fillId="0" borderId="19" xfId="0" applyFont="1" applyBorder="1"/>
    <xf numFmtId="0" fontId="0" fillId="0" borderId="19" xfId="0" applyBorder="1"/>
    <xf numFmtId="44" fontId="24" fillId="10" borderId="20" xfId="3" applyFont="1" applyFill="1" applyBorder="1" applyAlignment="1">
      <alignment horizontal="center" vertical="center" wrapText="1"/>
    </xf>
    <xf numFmtId="44" fontId="24" fillId="10" borderId="21" xfId="3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left" vertical="center" wrapText="1"/>
    </xf>
    <xf numFmtId="44" fontId="22" fillId="10" borderId="23" xfId="6" applyNumberFormat="1" applyFont="1" applyFill="1" applyBorder="1" applyAlignment="1">
      <alignment horizontal="left" vertical="center" wrapText="1"/>
    </xf>
    <xf numFmtId="0" fontId="2" fillId="0" borderId="24" xfId="0" applyFont="1" applyBorder="1"/>
    <xf numFmtId="165" fontId="20" fillId="4" borderId="25" xfId="6" applyNumberFormat="1" applyFont="1" applyFill="1" applyBorder="1" applyAlignment="1" applyProtection="1">
      <alignment horizontal="left" vertical="center" wrapText="1"/>
      <protection locked="0"/>
    </xf>
    <xf numFmtId="44" fontId="26" fillId="10" borderId="23" xfId="6" applyNumberFormat="1" applyFont="1" applyFill="1" applyBorder="1" applyAlignment="1">
      <alignment horizontal="left" vertical="center" wrapText="1"/>
    </xf>
    <xf numFmtId="9" fontId="26" fillId="10" borderId="26" xfId="2" applyFont="1" applyFill="1" applyBorder="1" applyAlignment="1">
      <alignment horizontal="center" vertical="center" wrapText="1"/>
    </xf>
    <xf numFmtId="0" fontId="7" fillId="0" borderId="0" xfId="0" applyFont="1"/>
    <xf numFmtId="43" fontId="9" fillId="0" borderId="0" xfId="4" applyNumberFormat="1" applyFont="1" applyFill="1"/>
    <xf numFmtId="43" fontId="31" fillId="0" borderId="0" xfId="4" applyNumberFormat="1" applyFont="1" applyFill="1"/>
    <xf numFmtId="44" fontId="31" fillId="0" borderId="0" xfId="3" applyFont="1" applyFill="1" applyAlignment="1">
      <alignment horizontal="center" vertical="center"/>
    </xf>
    <xf numFmtId="166" fontId="32" fillId="0" borderId="0" xfId="3" applyNumberFormat="1" applyFont="1" applyFill="1" applyAlignment="1"/>
    <xf numFmtId="0" fontId="18" fillId="0" borderId="0" xfId="0" applyFont="1"/>
    <xf numFmtId="43" fontId="22" fillId="0" borderId="0" xfId="8" applyNumberFormat="1" applyFont="1" applyFill="1" applyAlignment="1">
      <alignment horizontal="right"/>
    </xf>
    <xf numFmtId="43" fontId="9" fillId="0" borderId="0" xfId="4" applyNumberFormat="1" applyFont="1" applyFill="1" applyAlignment="1">
      <alignment horizontal="center"/>
    </xf>
    <xf numFmtId="43" fontId="9" fillId="0" borderId="0" xfId="4" applyNumberFormat="1" applyFont="1" applyFill="1" applyAlignment="1">
      <alignment horizontal="center" wrapText="1"/>
    </xf>
    <xf numFmtId="0" fontId="9" fillId="0" borderId="0" xfId="0" applyFont="1" applyFill="1"/>
    <xf numFmtId="44" fontId="11" fillId="4" borderId="8" xfId="1" applyFont="1" applyFill="1" applyBorder="1" applyAlignment="1" applyProtection="1">
      <alignment horizontal="center" vertical="center" wrapText="1"/>
      <protection locked="0"/>
    </xf>
    <xf numFmtId="43" fontId="22" fillId="0" borderId="0" xfId="8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43" fontId="9" fillId="0" borderId="0" xfId="4" applyNumberFormat="1" applyFont="1" applyFill="1" applyAlignment="1" applyProtection="1">
      <alignment horizontal="center"/>
      <protection locked="0"/>
    </xf>
    <xf numFmtId="166" fontId="12" fillId="0" borderId="0" xfId="3" applyNumberFormat="1" applyFont="1" applyFill="1" applyAlignment="1" applyProtection="1">
      <protection locked="0"/>
    </xf>
    <xf numFmtId="0" fontId="10" fillId="4" borderId="9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43" fontId="31" fillId="0" borderId="0" xfId="4" applyNumberFormat="1" applyFont="1" applyFill="1" applyAlignment="1">
      <alignment horizontal="center" wrapText="1"/>
    </xf>
    <xf numFmtId="43" fontId="31" fillId="0" borderId="0" xfId="4" applyNumberFormat="1" applyFont="1" applyFill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44" fontId="17" fillId="5" borderId="0" xfId="3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43" fontId="11" fillId="0" borderId="8" xfId="4" applyNumberFormat="1" applyFont="1" applyFill="1" applyBorder="1" applyAlignment="1">
      <alignment horizontal="center" vertical="center" wrapText="1"/>
    </xf>
    <xf numFmtId="43" fontId="9" fillId="0" borderId="0" xfId="4" applyNumberFormat="1" applyFont="1" applyFill="1" applyAlignment="1">
      <alignment horizontal="center" wrapText="1"/>
    </xf>
    <xf numFmtId="43" fontId="9" fillId="0" borderId="0" xfId="4" applyNumberFormat="1" applyFont="1" applyFill="1" applyAlignment="1">
      <alignment horizontal="center"/>
    </xf>
    <xf numFmtId="0" fontId="16" fillId="0" borderId="0" xfId="0" applyFont="1" applyFill="1" applyAlignment="1">
      <alignment horizontal="left" vertical="top" wrapText="1"/>
    </xf>
    <xf numFmtId="166" fontId="30" fillId="0" borderId="0" xfId="7" applyNumberFormat="1" applyFont="1" applyFill="1" applyAlignment="1">
      <alignment horizontal="center" vertical="center" wrapText="1"/>
    </xf>
    <xf numFmtId="43" fontId="22" fillId="4" borderId="0" xfId="8" applyNumberFormat="1" applyFont="1" applyFill="1" applyBorder="1" applyAlignment="1" applyProtection="1">
      <alignment horizontal="center" wrapText="1"/>
      <protection locked="0"/>
    </xf>
    <xf numFmtId="0" fontId="33" fillId="0" borderId="0" xfId="0" applyFont="1" applyAlignment="1">
      <alignment horizontal="left" vertical="top" wrapText="1"/>
    </xf>
  </cellXfs>
  <cellStyles count="9">
    <cellStyle name="Migliaia 2 2" xfId="4" xr:uid="{0FCD0246-83CF-400A-8487-BC7182E6868E}"/>
    <cellStyle name="Migliaia 4" xfId="8" xr:uid="{5C0B6F05-68AF-4173-AEC1-8BD6B1D012FD}"/>
    <cellStyle name="Normale" xfId="0" builtinId="0"/>
    <cellStyle name="Nota 3 2" xfId="6" xr:uid="{963ADDA3-870A-40CC-9436-A701F95F0BF9}"/>
    <cellStyle name="Percentuale" xfId="2" builtinId="5"/>
    <cellStyle name="Percentuale 2 2" xfId="5" xr:uid="{2D59F23E-2460-4177-8D64-39A60B2A18A3}"/>
    <cellStyle name="Valuta" xfId="1" builtinId="4"/>
    <cellStyle name="Valuta 2 2 2" xfId="3" xr:uid="{12B77FA1-9D4F-4062-88E2-2BF131F1AEC1}"/>
    <cellStyle name="Valuta 8" xfId="7" xr:uid="{0C78B391-945F-4F98-85ED-207E47374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A28F-7462-4F68-B959-94A0A2529626}">
  <sheetPr>
    <pageSetUpPr fitToPage="1"/>
  </sheetPr>
  <dimension ref="A1:K170"/>
  <sheetViews>
    <sheetView tabSelected="1" zoomScale="85" zoomScaleNormal="85" zoomScaleSheetLayoutView="100" workbookViewId="0">
      <selection activeCell="C10" sqref="C10:I10"/>
    </sheetView>
  </sheetViews>
  <sheetFormatPr defaultRowHeight="15" x14ac:dyDescent="0.25"/>
  <cols>
    <col min="1" max="1" width="7.28515625" style="1" customWidth="1"/>
    <col min="2" max="2" width="33.28515625" customWidth="1"/>
    <col min="3" max="3" width="5.42578125" customWidth="1"/>
    <col min="5" max="5" width="23.140625" customWidth="1"/>
    <col min="6" max="6" width="18.140625" customWidth="1"/>
    <col min="7" max="7" width="3.5703125" style="2" customWidth="1"/>
    <col min="8" max="8" width="19.28515625" customWidth="1"/>
    <col min="9" max="9" width="18.28515625" customWidth="1"/>
    <col min="10" max="10" width="22.7109375" customWidth="1"/>
    <col min="11" max="11" width="22.85546875" customWidth="1"/>
  </cols>
  <sheetData>
    <row r="1" spans="1:11" ht="15.75" thickBot="1" x14ac:dyDescent="0.3"/>
    <row r="2" spans="1:11" ht="122.25" customHeight="1" thickBot="1" x14ac:dyDescent="0.35">
      <c r="A2" s="83" t="s">
        <v>151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6" spans="1:11" ht="32.25" thickBot="1" x14ac:dyDescent="0.3">
      <c r="B6" s="86" t="s">
        <v>0</v>
      </c>
      <c r="C6" s="86"/>
      <c r="D6" s="86"/>
      <c r="E6" s="86"/>
      <c r="F6" s="86"/>
      <c r="G6" s="86"/>
      <c r="H6" s="86"/>
      <c r="I6" s="86"/>
      <c r="J6" s="86"/>
      <c r="K6" s="86"/>
    </row>
    <row r="7" spans="1:11" ht="15.75" thickTop="1" x14ac:dyDescent="0.25">
      <c r="B7" s="3"/>
      <c r="C7" s="4"/>
      <c r="D7" s="5"/>
      <c r="E7" s="87" t="s">
        <v>1</v>
      </c>
      <c r="F7" s="87"/>
      <c r="G7" s="87"/>
      <c r="H7" s="87"/>
      <c r="I7" s="87"/>
    </row>
    <row r="8" spans="1:11" ht="20.25" x14ac:dyDescent="0.3">
      <c r="B8" s="6"/>
      <c r="C8" s="7"/>
      <c r="D8" s="8"/>
      <c r="E8" s="9"/>
      <c r="F8" s="10"/>
      <c r="G8" s="11"/>
      <c r="H8" s="11"/>
      <c r="I8" s="11"/>
    </row>
    <row r="9" spans="1:11" ht="20.25" x14ac:dyDescent="0.25">
      <c r="B9" s="12" t="s">
        <v>2</v>
      </c>
      <c r="C9" s="88"/>
      <c r="D9" s="88"/>
      <c r="E9" s="88"/>
      <c r="F9" s="88"/>
      <c r="G9" s="88"/>
      <c r="H9" s="88"/>
      <c r="I9" s="88"/>
    </row>
    <row r="10" spans="1:11" ht="20.25" x14ac:dyDescent="0.25">
      <c r="B10" s="13" t="s">
        <v>3</v>
      </c>
      <c r="C10" s="80"/>
      <c r="D10" s="81"/>
      <c r="E10" s="81"/>
      <c r="F10" s="81"/>
      <c r="G10" s="81"/>
      <c r="H10" s="81"/>
      <c r="I10" s="82"/>
    </row>
    <row r="11" spans="1:11" ht="20.25" x14ac:dyDescent="0.25">
      <c r="B11" s="13" t="s">
        <v>4</v>
      </c>
      <c r="C11" s="80"/>
      <c r="D11" s="81"/>
      <c r="E11" s="81"/>
      <c r="F11" s="81"/>
      <c r="G11" s="81"/>
      <c r="H11" s="81"/>
      <c r="I11" s="82"/>
    </row>
    <row r="12" spans="1:11" ht="40.5" x14ac:dyDescent="0.25">
      <c r="B12" s="13" t="s">
        <v>5</v>
      </c>
      <c r="C12" s="80"/>
      <c r="D12" s="81"/>
      <c r="E12" s="81"/>
      <c r="F12" s="81"/>
      <c r="G12" s="81"/>
      <c r="H12" s="81"/>
      <c r="I12" s="82"/>
    </row>
    <row r="13" spans="1:11" ht="20.25" x14ac:dyDescent="0.25">
      <c r="B13" s="13" t="s">
        <v>6</v>
      </c>
      <c r="C13" s="80"/>
      <c r="D13" s="81"/>
      <c r="E13" s="81"/>
      <c r="F13" s="81"/>
      <c r="G13" s="81"/>
      <c r="H13" s="81"/>
      <c r="I13" s="82"/>
    </row>
    <row r="14" spans="1:11" ht="20.25" x14ac:dyDescent="0.3">
      <c r="B14" s="6"/>
      <c r="C14" s="14"/>
      <c r="D14" s="15"/>
      <c r="E14" s="16"/>
      <c r="F14" s="17"/>
      <c r="G14" s="11"/>
      <c r="H14" s="11"/>
      <c r="I14" s="11"/>
    </row>
    <row r="15" spans="1:11" ht="20.25" x14ac:dyDescent="0.25">
      <c r="B15" s="13" t="s">
        <v>7</v>
      </c>
      <c r="C15" s="80"/>
      <c r="D15" s="81"/>
      <c r="E15" s="81"/>
      <c r="F15" s="81"/>
      <c r="G15" s="81"/>
      <c r="H15" s="81"/>
      <c r="I15" s="82"/>
    </row>
    <row r="16" spans="1:11" ht="40.5" x14ac:dyDescent="0.25">
      <c r="B16" s="18" t="s">
        <v>8</v>
      </c>
      <c r="C16" s="80"/>
      <c r="D16" s="81"/>
      <c r="E16" s="81"/>
      <c r="F16" s="81"/>
      <c r="G16" s="81"/>
      <c r="H16" s="81"/>
      <c r="I16" s="82"/>
    </row>
    <row r="17" spans="2:9" ht="20.25" x14ac:dyDescent="0.25">
      <c r="B17" s="13" t="s">
        <v>9</v>
      </c>
      <c r="C17" s="80"/>
      <c r="D17" s="81"/>
      <c r="E17" s="81"/>
      <c r="F17" s="81"/>
      <c r="G17" s="81"/>
      <c r="H17" s="81"/>
      <c r="I17" s="82"/>
    </row>
    <row r="18" spans="2:9" ht="20.25" x14ac:dyDescent="0.25">
      <c r="B18" s="13" t="s">
        <v>10</v>
      </c>
      <c r="C18" s="80"/>
      <c r="D18" s="81"/>
      <c r="E18" s="81"/>
      <c r="F18" s="81"/>
      <c r="G18" s="81"/>
      <c r="H18" s="81"/>
      <c r="I18" s="82"/>
    </row>
    <row r="19" spans="2:9" ht="40.5" x14ac:dyDescent="0.25">
      <c r="B19" s="13" t="s">
        <v>11</v>
      </c>
      <c r="C19" s="80"/>
      <c r="D19" s="81"/>
      <c r="E19" s="81"/>
      <c r="F19" s="81"/>
      <c r="G19" s="81"/>
      <c r="H19" s="81"/>
      <c r="I19" s="82"/>
    </row>
    <row r="20" spans="2:9" x14ac:dyDescent="0.25">
      <c r="B20" s="3"/>
      <c r="C20" s="4"/>
      <c r="D20" s="5"/>
      <c r="E20" s="19"/>
      <c r="F20" s="20"/>
      <c r="G20" s="11"/>
      <c r="H20" s="11"/>
      <c r="I20" s="11"/>
    </row>
    <row r="21" spans="2:9" ht="20.25" x14ac:dyDescent="0.25">
      <c r="B21" s="12" t="s">
        <v>2</v>
      </c>
      <c r="C21" s="88"/>
      <c r="D21" s="88"/>
      <c r="E21" s="88"/>
      <c r="F21" s="88"/>
      <c r="G21" s="88"/>
      <c r="H21" s="88"/>
      <c r="I21" s="88"/>
    </row>
    <row r="22" spans="2:9" ht="20.25" x14ac:dyDescent="0.25">
      <c r="B22" s="13" t="s">
        <v>3</v>
      </c>
      <c r="C22" s="80"/>
      <c r="D22" s="81"/>
      <c r="E22" s="81"/>
      <c r="F22" s="81"/>
      <c r="G22" s="81"/>
      <c r="H22" s="81"/>
      <c r="I22" s="82"/>
    </row>
    <row r="23" spans="2:9" ht="20.25" x14ac:dyDescent="0.25">
      <c r="B23" s="13" t="s">
        <v>4</v>
      </c>
      <c r="C23" s="80"/>
      <c r="D23" s="81"/>
      <c r="E23" s="81"/>
      <c r="F23" s="81"/>
      <c r="G23" s="81"/>
      <c r="H23" s="81"/>
      <c r="I23" s="82"/>
    </row>
    <row r="24" spans="2:9" ht="40.5" x14ac:dyDescent="0.25">
      <c r="B24" s="13" t="s">
        <v>5</v>
      </c>
      <c r="C24" s="80"/>
      <c r="D24" s="81"/>
      <c r="E24" s="81"/>
      <c r="F24" s="81"/>
      <c r="G24" s="81"/>
      <c r="H24" s="81"/>
      <c r="I24" s="82"/>
    </row>
    <row r="25" spans="2:9" ht="20.25" x14ac:dyDescent="0.25">
      <c r="B25" s="13" t="s">
        <v>6</v>
      </c>
      <c r="C25" s="80"/>
      <c r="D25" s="81"/>
      <c r="E25" s="81"/>
      <c r="F25" s="81"/>
      <c r="G25" s="81"/>
      <c r="H25" s="81"/>
      <c r="I25" s="82"/>
    </row>
    <row r="26" spans="2:9" ht="20.25" x14ac:dyDescent="0.3">
      <c r="B26" s="6"/>
      <c r="C26" s="14"/>
      <c r="D26" s="15"/>
      <c r="E26" s="16"/>
      <c r="F26" s="17"/>
      <c r="G26" s="11"/>
      <c r="H26" s="11"/>
      <c r="I26" s="11"/>
    </row>
    <row r="27" spans="2:9" ht="20.25" x14ac:dyDescent="0.25">
      <c r="B27" s="13" t="s">
        <v>7</v>
      </c>
      <c r="C27" s="80"/>
      <c r="D27" s="81"/>
      <c r="E27" s="81"/>
      <c r="F27" s="81"/>
      <c r="G27" s="81"/>
      <c r="H27" s="81"/>
      <c r="I27" s="82"/>
    </row>
    <row r="28" spans="2:9" ht="40.5" x14ac:dyDescent="0.25">
      <c r="B28" s="18" t="s">
        <v>8</v>
      </c>
      <c r="C28" s="80"/>
      <c r="D28" s="81"/>
      <c r="E28" s="81"/>
      <c r="F28" s="81"/>
      <c r="G28" s="81"/>
      <c r="H28" s="81"/>
      <c r="I28" s="82"/>
    </row>
    <row r="29" spans="2:9" ht="20.25" x14ac:dyDescent="0.25">
      <c r="B29" s="13" t="s">
        <v>9</v>
      </c>
      <c r="C29" s="80"/>
      <c r="D29" s="81"/>
      <c r="E29" s="81"/>
      <c r="F29" s="81"/>
      <c r="G29" s="81"/>
      <c r="H29" s="81"/>
      <c r="I29" s="82"/>
    </row>
    <row r="30" spans="2:9" ht="20.25" x14ac:dyDescent="0.25">
      <c r="B30" s="13" t="s">
        <v>10</v>
      </c>
      <c r="C30" s="80"/>
      <c r="D30" s="81"/>
      <c r="E30" s="81"/>
      <c r="F30" s="81"/>
      <c r="G30" s="81"/>
      <c r="H30" s="81"/>
      <c r="I30" s="82"/>
    </row>
    <row r="31" spans="2:9" ht="40.5" x14ac:dyDescent="0.25">
      <c r="B31" s="13" t="s">
        <v>11</v>
      </c>
      <c r="C31" s="80"/>
      <c r="D31" s="81"/>
      <c r="E31" s="81"/>
      <c r="F31" s="81"/>
      <c r="G31" s="81"/>
      <c r="H31" s="81"/>
      <c r="I31" s="82"/>
    </row>
    <row r="32" spans="2:9" x14ac:dyDescent="0.25">
      <c r="B32" s="3"/>
      <c r="C32" s="4"/>
      <c r="D32" s="5"/>
      <c r="E32" s="19"/>
      <c r="F32" s="20"/>
      <c r="G32" s="11"/>
      <c r="H32" s="11"/>
      <c r="I32" s="11"/>
    </row>
    <row r="33" spans="2:9" ht="20.25" x14ac:dyDescent="0.25">
      <c r="B33" s="12" t="s">
        <v>2</v>
      </c>
      <c r="C33" s="88"/>
      <c r="D33" s="88"/>
      <c r="E33" s="88"/>
      <c r="F33" s="88"/>
      <c r="G33" s="88"/>
      <c r="H33" s="88"/>
      <c r="I33" s="88"/>
    </row>
    <row r="34" spans="2:9" ht="20.25" x14ac:dyDescent="0.25">
      <c r="B34" s="13" t="s">
        <v>3</v>
      </c>
      <c r="C34" s="80"/>
      <c r="D34" s="81"/>
      <c r="E34" s="81"/>
      <c r="F34" s="81"/>
      <c r="G34" s="81"/>
      <c r="H34" s="81"/>
      <c r="I34" s="82"/>
    </row>
    <row r="35" spans="2:9" ht="20.25" x14ac:dyDescent="0.25">
      <c r="B35" s="13" t="s">
        <v>4</v>
      </c>
      <c r="C35" s="80"/>
      <c r="D35" s="81"/>
      <c r="E35" s="81"/>
      <c r="F35" s="81"/>
      <c r="G35" s="81"/>
      <c r="H35" s="81"/>
      <c r="I35" s="82"/>
    </row>
    <row r="36" spans="2:9" ht="40.5" x14ac:dyDescent="0.25">
      <c r="B36" s="13" t="s">
        <v>5</v>
      </c>
      <c r="C36" s="80"/>
      <c r="D36" s="81"/>
      <c r="E36" s="81"/>
      <c r="F36" s="81"/>
      <c r="G36" s="81"/>
      <c r="H36" s="81"/>
      <c r="I36" s="82"/>
    </row>
    <row r="37" spans="2:9" ht="20.25" x14ac:dyDescent="0.25">
      <c r="B37" s="13" t="s">
        <v>6</v>
      </c>
      <c r="C37" s="80"/>
      <c r="D37" s="81"/>
      <c r="E37" s="81"/>
      <c r="F37" s="81"/>
      <c r="G37" s="81"/>
      <c r="H37" s="81"/>
      <c r="I37" s="82"/>
    </row>
    <row r="38" spans="2:9" ht="20.25" x14ac:dyDescent="0.3">
      <c r="B38" s="6"/>
      <c r="C38" s="14"/>
      <c r="D38" s="15"/>
      <c r="E38" s="16"/>
      <c r="F38" s="17"/>
      <c r="G38" s="11"/>
      <c r="H38" s="11"/>
      <c r="I38" s="11"/>
    </row>
    <row r="39" spans="2:9" ht="20.25" x14ac:dyDescent="0.25">
      <c r="B39" s="13" t="s">
        <v>7</v>
      </c>
      <c r="C39" s="80"/>
      <c r="D39" s="81"/>
      <c r="E39" s="81"/>
      <c r="F39" s="81"/>
      <c r="G39" s="81"/>
      <c r="H39" s="81"/>
      <c r="I39" s="82"/>
    </row>
    <row r="40" spans="2:9" ht="40.5" x14ac:dyDescent="0.25">
      <c r="B40" s="18" t="s">
        <v>8</v>
      </c>
      <c r="C40" s="80"/>
      <c r="D40" s="81"/>
      <c r="E40" s="81"/>
      <c r="F40" s="81"/>
      <c r="G40" s="81"/>
      <c r="H40" s="81"/>
      <c r="I40" s="82"/>
    </row>
    <row r="41" spans="2:9" ht="20.25" x14ac:dyDescent="0.25">
      <c r="B41" s="13" t="s">
        <v>9</v>
      </c>
      <c r="C41" s="80"/>
      <c r="D41" s="81"/>
      <c r="E41" s="81"/>
      <c r="F41" s="81"/>
      <c r="G41" s="81"/>
      <c r="H41" s="81"/>
      <c r="I41" s="82"/>
    </row>
    <row r="42" spans="2:9" ht="20.25" x14ac:dyDescent="0.25">
      <c r="B42" s="13" t="s">
        <v>10</v>
      </c>
      <c r="C42" s="80"/>
      <c r="D42" s="81"/>
      <c r="E42" s="81"/>
      <c r="F42" s="81"/>
      <c r="G42" s="81"/>
      <c r="H42" s="81"/>
      <c r="I42" s="82"/>
    </row>
    <row r="43" spans="2:9" ht="40.5" x14ac:dyDescent="0.25">
      <c r="B43" s="13" t="s">
        <v>11</v>
      </c>
      <c r="C43" s="80"/>
      <c r="D43" s="81"/>
      <c r="E43" s="81"/>
      <c r="F43" s="81"/>
      <c r="G43" s="81"/>
      <c r="H43" s="81"/>
      <c r="I43" s="82"/>
    </row>
    <row r="44" spans="2:9" x14ac:dyDescent="0.25">
      <c r="B44" s="3"/>
      <c r="C44" s="4"/>
      <c r="D44" s="5"/>
      <c r="E44" s="19"/>
      <c r="F44" s="20"/>
      <c r="G44" s="11"/>
      <c r="H44" s="11"/>
      <c r="I44" s="11"/>
    </row>
    <row r="45" spans="2:9" ht="20.25" x14ac:dyDescent="0.25">
      <c r="B45" s="12" t="s">
        <v>2</v>
      </c>
      <c r="C45" s="88"/>
      <c r="D45" s="88"/>
      <c r="E45" s="88"/>
      <c r="F45" s="88"/>
      <c r="G45" s="88"/>
      <c r="H45" s="88"/>
      <c r="I45" s="88"/>
    </row>
    <row r="46" spans="2:9" ht="20.25" x14ac:dyDescent="0.25">
      <c r="B46" s="13" t="s">
        <v>3</v>
      </c>
      <c r="C46" s="80"/>
      <c r="D46" s="81"/>
      <c r="E46" s="81"/>
      <c r="F46" s="81"/>
      <c r="G46" s="81"/>
      <c r="H46" s="81"/>
      <c r="I46" s="82"/>
    </row>
    <row r="47" spans="2:9" ht="20.25" x14ac:dyDescent="0.25">
      <c r="B47" s="13" t="s">
        <v>4</v>
      </c>
      <c r="C47" s="80"/>
      <c r="D47" s="81"/>
      <c r="E47" s="81"/>
      <c r="F47" s="81"/>
      <c r="G47" s="81"/>
      <c r="H47" s="81"/>
      <c r="I47" s="82"/>
    </row>
    <row r="48" spans="2:9" ht="40.5" x14ac:dyDescent="0.25">
      <c r="B48" s="13" t="s">
        <v>5</v>
      </c>
      <c r="C48" s="80"/>
      <c r="D48" s="81"/>
      <c r="E48" s="81"/>
      <c r="F48" s="81"/>
      <c r="G48" s="81"/>
      <c r="H48" s="81"/>
      <c r="I48" s="82"/>
    </row>
    <row r="49" spans="2:9" ht="20.25" x14ac:dyDescent="0.25">
      <c r="B49" s="13" t="s">
        <v>6</v>
      </c>
      <c r="C49" s="80"/>
      <c r="D49" s="81"/>
      <c r="E49" s="81"/>
      <c r="F49" s="81"/>
      <c r="G49" s="81"/>
      <c r="H49" s="81"/>
      <c r="I49" s="82"/>
    </row>
    <row r="50" spans="2:9" ht="20.25" x14ac:dyDescent="0.3">
      <c r="B50" s="6"/>
      <c r="C50" s="14"/>
      <c r="D50" s="15"/>
      <c r="E50" s="16"/>
      <c r="F50" s="17"/>
      <c r="G50" s="11"/>
      <c r="H50" s="11"/>
      <c r="I50" s="11"/>
    </row>
    <row r="51" spans="2:9" ht="20.25" x14ac:dyDescent="0.25">
      <c r="B51" s="13" t="s">
        <v>7</v>
      </c>
      <c r="C51" s="80"/>
      <c r="D51" s="81"/>
      <c r="E51" s="81"/>
      <c r="F51" s="81"/>
      <c r="G51" s="81"/>
      <c r="H51" s="81"/>
      <c r="I51" s="82"/>
    </row>
    <row r="52" spans="2:9" ht="40.5" x14ac:dyDescent="0.25">
      <c r="B52" s="18" t="s">
        <v>8</v>
      </c>
      <c r="C52" s="80"/>
      <c r="D52" s="81"/>
      <c r="E52" s="81"/>
      <c r="F52" s="81"/>
      <c r="G52" s="81"/>
      <c r="H52" s="81"/>
      <c r="I52" s="82"/>
    </row>
    <row r="53" spans="2:9" ht="20.25" x14ac:dyDescent="0.25">
      <c r="B53" s="13" t="s">
        <v>9</v>
      </c>
      <c r="C53" s="80"/>
      <c r="D53" s="81"/>
      <c r="E53" s="81"/>
      <c r="F53" s="81"/>
      <c r="G53" s="81"/>
      <c r="H53" s="81"/>
      <c r="I53" s="82"/>
    </row>
    <row r="54" spans="2:9" ht="20.25" x14ac:dyDescent="0.25">
      <c r="B54" s="13" t="s">
        <v>10</v>
      </c>
      <c r="C54" s="80"/>
      <c r="D54" s="81"/>
      <c r="E54" s="81"/>
      <c r="F54" s="81"/>
      <c r="G54" s="81"/>
      <c r="H54" s="81"/>
      <c r="I54" s="82"/>
    </row>
    <row r="55" spans="2:9" ht="40.5" x14ac:dyDescent="0.25">
      <c r="B55" s="13" t="s">
        <v>11</v>
      </c>
      <c r="C55" s="80"/>
      <c r="D55" s="81"/>
      <c r="E55" s="81"/>
      <c r="F55" s="81"/>
      <c r="G55" s="81"/>
      <c r="H55" s="81"/>
      <c r="I55" s="82"/>
    </row>
    <row r="56" spans="2:9" x14ac:dyDescent="0.25">
      <c r="B56" s="3"/>
      <c r="C56" s="4"/>
      <c r="D56" s="5"/>
      <c r="E56" s="19"/>
      <c r="F56" s="20"/>
      <c r="G56" s="11"/>
      <c r="H56" s="11"/>
      <c r="I56" s="11"/>
    </row>
    <row r="57" spans="2:9" ht="20.25" x14ac:dyDescent="0.25">
      <c r="B57" s="12" t="s">
        <v>2</v>
      </c>
      <c r="C57" s="88"/>
      <c r="D57" s="88"/>
      <c r="E57" s="88"/>
      <c r="F57" s="88"/>
      <c r="G57" s="88"/>
      <c r="H57" s="88"/>
      <c r="I57" s="88"/>
    </row>
    <row r="58" spans="2:9" ht="20.25" x14ac:dyDescent="0.25">
      <c r="B58" s="13" t="s">
        <v>3</v>
      </c>
      <c r="C58" s="80"/>
      <c r="D58" s="81"/>
      <c r="E58" s="81"/>
      <c r="F58" s="81"/>
      <c r="G58" s="81"/>
      <c r="H58" s="81"/>
      <c r="I58" s="82"/>
    </row>
    <row r="59" spans="2:9" ht="20.25" x14ac:dyDescent="0.25">
      <c r="B59" s="13" t="s">
        <v>4</v>
      </c>
      <c r="C59" s="80"/>
      <c r="D59" s="81"/>
      <c r="E59" s="81"/>
      <c r="F59" s="81"/>
      <c r="G59" s="81"/>
      <c r="H59" s="81"/>
      <c r="I59" s="82"/>
    </row>
    <row r="60" spans="2:9" ht="40.5" x14ac:dyDescent="0.25">
      <c r="B60" s="13" t="s">
        <v>5</v>
      </c>
      <c r="C60" s="80"/>
      <c r="D60" s="81"/>
      <c r="E60" s="81"/>
      <c r="F60" s="81"/>
      <c r="G60" s="81"/>
      <c r="H60" s="81"/>
      <c r="I60" s="82"/>
    </row>
    <row r="61" spans="2:9" ht="20.25" x14ac:dyDescent="0.25">
      <c r="B61" s="13" t="s">
        <v>6</v>
      </c>
      <c r="C61" s="80"/>
      <c r="D61" s="81"/>
      <c r="E61" s="81"/>
      <c r="F61" s="81"/>
      <c r="G61" s="81"/>
      <c r="H61" s="81"/>
      <c r="I61" s="82"/>
    </row>
    <row r="62" spans="2:9" ht="20.25" x14ac:dyDescent="0.3">
      <c r="B62" s="6"/>
      <c r="C62" s="14"/>
      <c r="D62" s="15"/>
      <c r="E62" s="16"/>
      <c r="F62" s="17"/>
      <c r="G62" s="11"/>
      <c r="H62" s="11"/>
      <c r="I62" s="11"/>
    </row>
    <row r="63" spans="2:9" ht="20.25" x14ac:dyDescent="0.25">
      <c r="B63" s="13" t="s">
        <v>7</v>
      </c>
      <c r="C63" s="80"/>
      <c r="D63" s="81"/>
      <c r="E63" s="81"/>
      <c r="F63" s="81"/>
      <c r="G63" s="81"/>
      <c r="H63" s="81"/>
      <c r="I63" s="82"/>
    </row>
    <row r="64" spans="2:9" ht="40.5" x14ac:dyDescent="0.25">
      <c r="B64" s="18" t="s">
        <v>8</v>
      </c>
      <c r="C64" s="80"/>
      <c r="D64" s="81"/>
      <c r="E64" s="81"/>
      <c r="F64" s="81"/>
      <c r="G64" s="81"/>
      <c r="H64" s="81"/>
      <c r="I64" s="82"/>
    </row>
    <row r="65" spans="1:11" ht="20.25" x14ac:dyDescent="0.25">
      <c r="B65" s="13" t="s">
        <v>9</v>
      </c>
      <c r="C65" s="80"/>
      <c r="D65" s="81"/>
      <c r="E65" s="81"/>
      <c r="F65" s="81"/>
      <c r="G65" s="81"/>
      <c r="H65" s="81"/>
      <c r="I65" s="82"/>
    </row>
    <row r="66" spans="1:11" ht="20.25" x14ac:dyDescent="0.25">
      <c r="B66" s="13" t="s">
        <v>10</v>
      </c>
      <c r="C66" s="80"/>
      <c r="D66" s="81"/>
      <c r="E66" s="81"/>
      <c r="F66" s="81"/>
      <c r="G66" s="81"/>
      <c r="H66" s="81"/>
      <c r="I66" s="82"/>
    </row>
    <row r="67" spans="1:11" ht="40.5" x14ac:dyDescent="0.25">
      <c r="B67" s="13" t="s">
        <v>11</v>
      </c>
      <c r="C67" s="80"/>
      <c r="D67" s="81"/>
      <c r="E67" s="81"/>
      <c r="F67" s="81"/>
      <c r="G67" s="81"/>
      <c r="H67" s="81"/>
      <c r="I67" s="82"/>
    </row>
    <row r="68" spans="1:11" s="24" customFormat="1" ht="20.25" x14ac:dyDescent="0.25">
      <c r="A68" s="21"/>
      <c r="B68" s="22"/>
      <c r="C68" s="23"/>
      <c r="D68" s="23"/>
      <c r="E68" s="23"/>
      <c r="F68" s="23"/>
      <c r="G68" s="23"/>
      <c r="H68" s="23"/>
      <c r="I68" s="23"/>
    </row>
    <row r="69" spans="1:11" ht="23.25" x14ac:dyDescent="0.25">
      <c r="A69" s="89" t="s">
        <v>12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</row>
    <row r="70" spans="1:11" ht="65.25" customHeight="1" x14ac:dyDescent="0.25">
      <c r="A70" s="92" t="s">
        <v>13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</row>
    <row r="71" spans="1:11" x14ac:dyDescent="0.25">
      <c r="B71" s="3"/>
      <c r="C71" s="4"/>
      <c r="D71" s="5"/>
      <c r="E71" s="19"/>
      <c r="F71" s="20"/>
      <c r="G71" s="11"/>
      <c r="H71" s="11"/>
      <c r="I71" s="11"/>
    </row>
    <row r="72" spans="1:11" ht="30.75" x14ac:dyDescent="0.25">
      <c r="B72" s="25"/>
      <c r="C72" s="26"/>
      <c r="D72" s="27"/>
      <c r="E72" s="93" t="s">
        <v>14</v>
      </c>
      <c r="F72" s="93"/>
      <c r="G72" s="28"/>
      <c r="H72" s="93" t="s">
        <v>15</v>
      </c>
      <c r="I72" s="93"/>
    </row>
    <row r="73" spans="1:11" ht="31.5" x14ac:dyDescent="0.25">
      <c r="A73" s="29"/>
      <c r="B73" s="30"/>
      <c r="C73" s="31" t="s">
        <v>16</v>
      </c>
      <c r="D73" s="31" t="s">
        <v>17</v>
      </c>
      <c r="E73" s="32" t="s">
        <v>18</v>
      </c>
      <c r="F73" s="31" t="s">
        <v>19</v>
      </c>
      <c r="G73" s="33"/>
      <c r="H73" s="31" t="s">
        <v>20</v>
      </c>
      <c r="I73" s="31" t="s">
        <v>21</v>
      </c>
    </row>
    <row r="74" spans="1:11" ht="15.75" x14ac:dyDescent="0.25">
      <c r="A74" s="34" t="s">
        <v>22</v>
      </c>
      <c r="B74" s="34" t="s">
        <v>23</v>
      </c>
      <c r="C74" s="35"/>
      <c r="D74" s="36"/>
      <c r="E74" s="37"/>
      <c r="F74" s="35"/>
      <c r="G74" s="38"/>
      <c r="H74" s="39"/>
      <c r="I74" s="35"/>
    </row>
    <row r="75" spans="1:11" ht="15.75" x14ac:dyDescent="0.25">
      <c r="A75" s="40" t="s">
        <v>24</v>
      </c>
      <c r="B75" s="41" t="s">
        <v>25</v>
      </c>
      <c r="C75" s="42" t="s">
        <v>26</v>
      </c>
      <c r="D75" s="43">
        <v>150</v>
      </c>
      <c r="E75" s="44">
        <v>950</v>
      </c>
      <c r="F75" s="45">
        <f>E75*D75</f>
        <v>142500</v>
      </c>
      <c r="G75" s="46"/>
      <c r="H75" s="47">
        <v>950</v>
      </c>
      <c r="I75" s="48">
        <f>H75*D75</f>
        <v>142500</v>
      </c>
      <c r="J75" s="49" t="str">
        <f>IF(H75&gt;E75,"ATTENZIONE ESCLUSIONE - non ammesse offerte in rialzo","")</f>
        <v/>
      </c>
    </row>
    <row r="76" spans="1:11" ht="15.75" x14ac:dyDescent="0.25">
      <c r="A76" s="40" t="s">
        <v>27</v>
      </c>
      <c r="B76" s="41" t="s">
        <v>28</v>
      </c>
      <c r="C76" s="42" t="s">
        <v>26</v>
      </c>
      <c r="D76" s="43">
        <f>D75</f>
        <v>150</v>
      </c>
      <c r="E76" s="44">
        <v>35</v>
      </c>
      <c r="F76" s="45">
        <f t="shared" ref="F76:F85" si="0">E76*D76</f>
        <v>5250</v>
      </c>
      <c r="G76" s="46"/>
      <c r="H76" s="47">
        <f t="shared" ref="H76:H85" si="1">E76</f>
        <v>35</v>
      </c>
      <c r="I76" s="48">
        <f t="shared" ref="I76:I85" si="2">H76*D76</f>
        <v>5250</v>
      </c>
      <c r="J76" s="49" t="str">
        <f t="shared" ref="J76:J136" si="3">IF(H76&gt;E76,"ATTENZIONE ESCLUSIONE - non ammesse offerte in rialzo","")</f>
        <v/>
      </c>
    </row>
    <row r="77" spans="1:11" ht="15.75" x14ac:dyDescent="0.25">
      <c r="A77" s="40" t="s">
        <v>29</v>
      </c>
      <c r="B77" s="41" t="s">
        <v>30</v>
      </c>
      <c r="C77" s="42" t="s">
        <v>26</v>
      </c>
      <c r="D77" s="43">
        <v>150</v>
      </c>
      <c r="E77" s="44">
        <v>390</v>
      </c>
      <c r="F77" s="45">
        <f t="shared" si="0"/>
        <v>58500</v>
      </c>
      <c r="G77" s="46"/>
      <c r="H77" s="47">
        <f t="shared" si="1"/>
        <v>390</v>
      </c>
      <c r="I77" s="48">
        <f t="shared" si="2"/>
        <v>58500</v>
      </c>
      <c r="J77" s="49" t="str">
        <f t="shared" si="3"/>
        <v/>
      </c>
    </row>
    <row r="78" spans="1:11" ht="15.75" x14ac:dyDescent="0.25">
      <c r="A78" s="40" t="s">
        <v>31</v>
      </c>
      <c r="B78" s="41" t="s">
        <v>32</v>
      </c>
      <c r="C78" s="42" t="s">
        <v>26</v>
      </c>
      <c r="D78" s="43">
        <v>150</v>
      </c>
      <c r="E78" s="44">
        <v>190</v>
      </c>
      <c r="F78" s="45">
        <f t="shared" si="0"/>
        <v>28500</v>
      </c>
      <c r="G78" s="46"/>
      <c r="H78" s="47">
        <f t="shared" si="1"/>
        <v>190</v>
      </c>
      <c r="I78" s="48">
        <f t="shared" si="2"/>
        <v>28500</v>
      </c>
      <c r="J78" s="49" t="str">
        <f t="shared" si="3"/>
        <v/>
      </c>
    </row>
    <row r="79" spans="1:11" ht="15.75" x14ac:dyDescent="0.25">
      <c r="A79" s="40" t="s">
        <v>33</v>
      </c>
      <c r="B79" s="41" t="s">
        <v>34</v>
      </c>
      <c r="C79" s="42" t="s">
        <v>26</v>
      </c>
      <c r="D79" s="43">
        <v>150</v>
      </c>
      <c r="E79" s="44">
        <v>210</v>
      </c>
      <c r="F79" s="45">
        <f t="shared" si="0"/>
        <v>31500</v>
      </c>
      <c r="G79" s="46"/>
      <c r="H79" s="47">
        <f t="shared" si="1"/>
        <v>210</v>
      </c>
      <c r="I79" s="48">
        <f t="shared" si="2"/>
        <v>31500</v>
      </c>
      <c r="J79" s="49" t="str">
        <f t="shared" si="3"/>
        <v/>
      </c>
    </row>
    <row r="80" spans="1:11" ht="15.75" x14ac:dyDescent="0.25">
      <c r="A80" s="40" t="s">
        <v>35</v>
      </c>
      <c r="B80" s="41" t="s">
        <v>36</v>
      </c>
      <c r="C80" s="42" t="s">
        <v>26</v>
      </c>
      <c r="D80" s="43">
        <v>154</v>
      </c>
      <c r="E80" s="44">
        <v>120</v>
      </c>
      <c r="F80" s="45">
        <f t="shared" si="0"/>
        <v>18480</v>
      </c>
      <c r="G80" s="46"/>
      <c r="H80" s="47">
        <f t="shared" si="1"/>
        <v>120</v>
      </c>
      <c r="I80" s="48">
        <f t="shared" si="2"/>
        <v>18480</v>
      </c>
      <c r="J80" s="49" t="str">
        <f t="shared" si="3"/>
        <v/>
      </c>
    </row>
    <row r="81" spans="1:10" ht="15.75" x14ac:dyDescent="0.25">
      <c r="A81" s="40" t="s">
        <v>37</v>
      </c>
      <c r="B81" s="41" t="s">
        <v>38</v>
      </c>
      <c r="C81" s="42" t="s">
        <v>26</v>
      </c>
      <c r="D81" s="43">
        <v>150</v>
      </c>
      <c r="E81" s="44">
        <v>60</v>
      </c>
      <c r="F81" s="45">
        <f t="shared" si="0"/>
        <v>9000</v>
      </c>
      <c r="G81" s="46"/>
      <c r="H81" s="47">
        <f t="shared" si="1"/>
        <v>60</v>
      </c>
      <c r="I81" s="48">
        <f t="shared" si="2"/>
        <v>9000</v>
      </c>
      <c r="J81" s="49" t="str">
        <f t="shared" si="3"/>
        <v/>
      </c>
    </row>
    <row r="82" spans="1:10" ht="15.75" x14ac:dyDescent="0.25">
      <c r="A82" s="40" t="s">
        <v>39</v>
      </c>
      <c r="B82" s="41" t="s">
        <v>40</v>
      </c>
      <c r="C82" s="42" t="s">
        <v>26</v>
      </c>
      <c r="D82" s="43">
        <v>150</v>
      </c>
      <c r="E82" s="44">
        <v>35</v>
      </c>
      <c r="F82" s="45">
        <f t="shared" si="0"/>
        <v>5250</v>
      </c>
      <c r="G82" s="46"/>
      <c r="H82" s="47">
        <f t="shared" si="1"/>
        <v>35</v>
      </c>
      <c r="I82" s="48">
        <f t="shared" si="2"/>
        <v>5250</v>
      </c>
      <c r="J82" s="49" t="str">
        <f t="shared" si="3"/>
        <v/>
      </c>
    </row>
    <row r="83" spans="1:10" ht="15.75" x14ac:dyDescent="0.25">
      <c r="A83" s="40" t="s">
        <v>41</v>
      </c>
      <c r="B83" s="41" t="s">
        <v>42</v>
      </c>
      <c r="C83" s="42" t="s">
        <v>26</v>
      </c>
      <c r="D83" s="43">
        <v>150</v>
      </c>
      <c r="E83" s="44">
        <v>25</v>
      </c>
      <c r="F83" s="45">
        <f t="shared" si="0"/>
        <v>3750</v>
      </c>
      <c r="G83" s="46"/>
      <c r="H83" s="47">
        <f t="shared" si="1"/>
        <v>25</v>
      </c>
      <c r="I83" s="48">
        <f t="shared" si="2"/>
        <v>3750</v>
      </c>
      <c r="J83" s="49" t="str">
        <f t="shared" si="3"/>
        <v/>
      </c>
    </row>
    <row r="84" spans="1:10" ht="15.75" x14ac:dyDescent="0.25">
      <c r="A84" s="40" t="s">
        <v>43</v>
      </c>
      <c r="B84" s="41" t="s">
        <v>44</v>
      </c>
      <c r="C84" s="42" t="s">
        <v>26</v>
      </c>
      <c r="D84" s="43">
        <f>120+2</f>
        <v>122</v>
      </c>
      <c r="E84" s="44">
        <v>10</v>
      </c>
      <c r="F84" s="45">
        <f t="shared" si="0"/>
        <v>1220</v>
      </c>
      <c r="G84" s="46"/>
      <c r="H84" s="47">
        <f t="shared" si="1"/>
        <v>10</v>
      </c>
      <c r="I84" s="48">
        <f t="shared" si="2"/>
        <v>1220</v>
      </c>
      <c r="J84" s="49" t="str">
        <f t="shared" si="3"/>
        <v/>
      </c>
    </row>
    <row r="85" spans="1:10" ht="15.75" x14ac:dyDescent="0.25">
      <c r="A85" s="40" t="s">
        <v>45</v>
      </c>
      <c r="B85" s="41" t="s">
        <v>46</v>
      </c>
      <c r="C85" s="42" t="s">
        <v>26</v>
      </c>
      <c r="D85" s="43">
        <v>150</v>
      </c>
      <c r="E85" s="44">
        <v>4</v>
      </c>
      <c r="F85" s="45">
        <f t="shared" si="0"/>
        <v>600</v>
      </c>
      <c r="G85" s="46"/>
      <c r="H85" s="47">
        <f t="shared" si="1"/>
        <v>4</v>
      </c>
      <c r="I85" s="48">
        <f t="shared" si="2"/>
        <v>600</v>
      </c>
      <c r="J85" s="49" t="str">
        <f t="shared" si="3"/>
        <v/>
      </c>
    </row>
    <row r="86" spans="1:10" ht="15.75" x14ac:dyDescent="0.25">
      <c r="A86" s="40"/>
      <c r="B86" s="41"/>
      <c r="C86" s="42"/>
      <c r="D86" s="43"/>
      <c r="E86" s="44"/>
      <c r="F86" s="45"/>
      <c r="G86" s="46"/>
      <c r="H86" s="47"/>
      <c r="I86" s="48"/>
      <c r="J86" s="49" t="str">
        <f t="shared" si="3"/>
        <v/>
      </c>
    </row>
    <row r="87" spans="1:10" ht="15.75" x14ac:dyDescent="0.25">
      <c r="A87" s="40" t="s">
        <v>47</v>
      </c>
      <c r="B87" s="41" t="s">
        <v>48</v>
      </c>
      <c r="C87" s="42" t="s">
        <v>26</v>
      </c>
      <c r="D87" s="43">
        <f>111+1+2</f>
        <v>114</v>
      </c>
      <c r="E87" s="44">
        <v>260</v>
      </c>
      <c r="F87" s="45">
        <f t="shared" ref="F87:F95" si="4">E87*D87</f>
        <v>29640</v>
      </c>
      <c r="G87" s="46"/>
      <c r="H87" s="47">
        <f t="shared" ref="H87:H95" si="5">E87</f>
        <v>260</v>
      </c>
      <c r="I87" s="48">
        <f t="shared" ref="I87:I95" si="6">H87*D87</f>
        <v>29640</v>
      </c>
      <c r="J87" s="49" t="str">
        <f t="shared" si="3"/>
        <v/>
      </c>
    </row>
    <row r="88" spans="1:10" ht="15.75" x14ac:dyDescent="0.25">
      <c r="A88" s="40" t="s">
        <v>49</v>
      </c>
      <c r="B88" s="41" t="s">
        <v>50</v>
      </c>
      <c r="C88" s="42" t="s">
        <v>26</v>
      </c>
      <c r="D88" s="43">
        <f>9+1</f>
        <v>10</v>
      </c>
      <c r="E88" s="44">
        <v>290</v>
      </c>
      <c r="F88" s="45">
        <f t="shared" si="4"/>
        <v>2900</v>
      </c>
      <c r="G88" s="46"/>
      <c r="H88" s="47">
        <f t="shared" si="5"/>
        <v>290</v>
      </c>
      <c r="I88" s="48">
        <f t="shared" si="6"/>
        <v>2900</v>
      </c>
      <c r="J88" s="49" t="str">
        <f t="shared" si="3"/>
        <v/>
      </c>
    </row>
    <row r="89" spans="1:10" ht="15.75" x14ac:dyDescent="0.25">
      <c r="A89" s="40" t="s">
        <v>51</v>
      </c>
      <c r="B89" s="41" t="s">
        <v>52</v>
      </c>
      <c r="C89" s="42" t="s">
        <v>26</v>
      </c>
      <c r="D89" s="43">
        <v>111</v>
      </c>
      <c r="E89" s="44">
        <v>140</v>
      </c>
      <c r="F89" s="45">
        <f t="shared" si="4"/>
        <v>15540</v>
      </c>
      <c r="G89" s="46"/>
      <c r="H89" s="47">
        <f t="shared" si="5"/>
        <v>140</v>
      </c>
      <c r="I89" s="48">
        <f t="shared" si="6"/>
        <v>15540</v>
      </c>
      <c r="J89" s="49" t="str">
        <f t="shared" si="3"/>
        <v/>
      </c>
    </row>
    <row r="90" spans="1:10" ht="15.75" x14ac:dyDescent="0.25">
      <c r="A90" s="40" t="s">
        <v>53</v>
      </c>
      <c r="B90" s="41" t="s">
        <v>54</v>
      </c>
      <c r="C90" s="42" t="s">
        <v>26</v>
      </c>
      <c r="D90" s="43">
        <f>9+6+1+1</f>
        <v>17</v>
      </c>
      <c r="E90" s="44">
        <v>80</v>
      </c>
      <c r="F90" s="45">
        <f t="shared" si="4"/>
        <v>1360</v>
      </c>
      <c r="G90" s="46"/>
      <c r="H90" s="47">
        <f t="shared" si="5"/>
        <v>80</v>
      </c>
      <c r="I90" s="48">
        <f t="shared" si="6"/>
        <v>1360</v>
      </c>
      <c r="J90" s="49" t="str">
        <f t="shared" si="3"/>
        <v/>
      </c>
    </row>
    <row r="91" spans="1:10" ht="15.75" x14ac:dyDescent="0.25">
      <c r="A91" s="40" t="s">
        <v>55</v>
      </c>
      <c r="B91" s="41" t="s">
        <v>56</v>
      </c>
      <c r="C91" s="42" t="s">
        <v>26</v>
      </c>
      <c r="D91" s="43">
        <v>9</v>
      </c>
      <c r="E91" s="44">
        <v>100</v>
      </c>
      <c r="F91" s="45">
        <f t="shared" si="4"/>
        <v>900</v>
      </c>
      <c r="G91" s="46"/>
      <c r="H91" s="47">
        <f t="shared" si="5"/>
        <v>100</v>
      </c>
      <c r="I91" s="48">
        <f t="shared" si="6"/>
        <v>900</v>
      </c>
      <c r="J91" s="49" t="str">
        <f t="shared" si="3"/>
        <v/>
      </c>
    </row>
    <row r="92" spans="1:10" ht="15.75" x14ac:dyDescent="0.25">
      <c r="A92" s="40" t="s">
        <v>57</v>
      </c>
      <c r="B92" s="41" t="s">
        <v>58</v>
      </c>
      <c r="C92" s="42" t="s">
        <v>26</v>
      </c>
      <c r="D92" s="43">
        <f>1+1+3+5</f>
        <v>10</v>
      </c>
      <c r="E92" s="44">
        <v>15</v>
      </c>
      <c r="F92" s="45">
        <f t="shared" si="4"/>
        <v>150</v>
      </c>
      <c r="G92" s="46"/>
      <c r="H92" s="47">
        <f t="shared" si="5"/>
        <v>15</v>
      </c>
      <c r="I92" s="48">
        <f t="shared" si="6"/>
        <v>150</v>
      </c>
      <c r="J92" s="49" t="str">
        <f t="shared" si="3"/>
        <v/>
      </c>
    </row>
    <row r="93" spans="1:10" ht="15.75" x14ac:dyDescent="0.25">
      <c r="A93" s="40" t="s">
        <v>59</v>
      </c>
      <c r="B93" s="41" t="s">
        <v>60</v>
      </c>
      <c r="C93" s="42" t="s">
        <v>26</v>
      </c>
      <c r="D93" s="43">
        <v>120</v>
      </c>
      <c r="E93" s="44">
        <v>130</v>
      </c>
      <c r="F93" s="45">
        <f t="shared" si="4"/>
        <v>15600</v>
      </c>
      <c r="G93" s="46"/>
      <c r="H93" s="47">
        <f t="shared" si="5"/>
        <v>130</v>
      </c>
      <c r="I93" s="48">
        <f t="shared" si="6"/>
        <v>15600</v>
      </c>
      <c r="J93" s="49" t="str">
        <f t="shared" si="3"/>
        <v/>
      </c>
    </row>
    <row r="94" spans="1:10" ht="15.75" x14ac:dyDescent="0.25">
      <c r="A94" s="40" t="s">
        <v>61</v>
      </c>
      <c r="B94" s="41" t="s">
        <v>62</v>
      </c>
      <c r="C94" s="42" t="s">
        <v>26</v>
      </c>
      <c r="D94" s="43">
        <f>11+1+4+5</f>
        <v>21</v>
      </c>
      <c r="E94" s="44">
        <v>70</v>
      </c>
      <c r="F94" s="45">
        <f t="shared" si="4"/>
        <v>1470</v>
      </c>
      <c r="G94" s="46"/>
      <c r="H94" s="47">
        <f t="shared" si="5"/>
        <v>70</v>
      </c>
      <c r="I94" s="48">
        <f t="shared" si="6"/>
        <v>1470</v>
      </c>
      <c r="J94" s="49" t="str">
        <f t="shared" si="3"/>
        <v/>
      </c>
    </row>
    <row r="95" spans="1:10" ht="15.75" x14ac:dyDescent="0.25">
      <c r="A95" s="40" t="s">
        <v>63</v>
      </c>
      <c r="B95" s="41" t="s">
        <v>64</v>
      </c>
      <c r="C95" s="42" t="s">
        <v>26</v>
      </c>
      <c r="D95" s="43">
        <v>120</v>
      </c>
      <c r="E95" s="44">
        <v>30</v>
      </c>
      <c r="F95" s="45">
        <f t="shared" si="4"/>
        <v>3600</v>
      </c>
      <c r="G95" s="46"/>
      <c r="H95" s="47">
        <f t="shared" si="5"/>
        <v>30</v>
      </c>
      <c r="I95" s="48">
        <f t="shared" si="6"/>
        <v>3600</v>
      </c>
      <c r="J95" s="49" t="str">
        <f t="shared" si="3"/>
        <v/>
      </c>
    </row>
    <row r="96" spans="1:10" ht="15.75" x14ac:dyDescent="0.25">
      <c r="A96" s="40"/>
      <c r="B96" s="41"/>
      <c r="C96" s="42"/>
      <c r="D96" s="43"/>
      <c r="E96" s="44"/>
      <c r="F96" s="45"/>
      <c r="G96" s="46"/>
      <c r="H96" s="47"/>
      <c r="I96" s="48"/>
      <c r="J96" s="49" t="str">
        <f t="shared" si="3"/>
        <v/>
      </c>
    </row>
    <row r="97" spans="1:10" ht="15.75" x14ac:dyDescent="0.25">
      <c r="A97" s="40" t="s">
        <v>65</v>
      </c>
      <c r="B97" s="41" t="s">
        <v>66</v>
      </c>
      <c r="C97" s="42" t="s">
        <v>26</v>
      </c>
      <c r="D97" s="50">
        <v>17</v>
      </c>
      <c r="E97" s="51">
        <v>959</v>
      </c>
      <c r="F97" s="45">
        <f t="shared" ref="F97:F111" si="7">E97*D97</f>
        <v>16303</v>
      </c>
      <c r="G97" s="46"/>
      <c r="H97" s="47">
        <f t="shared" ref="H97:H111" si="8">E97</f>
        <v>959</v>
      </c>
      <c r="I97" s="48">
        <f t="shared" ref="I97:I111" si="9">H97*D97</f>
        <v>16303</v>
      </c>
      <c r="J97" s="49" t="str">
        <f t="shared" si="3"/>
        <v/>
      </c>
    </row>
    <row r="98" spans="1:10" ht="15.75" x14ac:dyDescent="0.25">
      <c r="A98" s="40" t="s">
        <v>67</v>
      </c>
      <c r="B98" s="41" t="s">
        <v>68</v>
      </c>
      <c r="C98" s="42" t="s">
        <v>26</v>
      </c>
      <c r="D98" s="50">
        <v>17</v>
      </c>
      <c r="E98" s="51">
        <v>1000</v>
      </c>
      <c r="F98" s="45">
        <f t="shared" si="7"/>
        <v>17000</v>
      </c>
      <c r="G98" s="46"/>
      <c r="H98" s="47">
        <f t="shared" si="8"/>
        <v>1000</v>
      </c>
      <c r="I98" s="48">
        <f t="shared" si="9"/>
        <v>17000</v>
      </c>
      <c r="J98" s="49" t="str">
        <f t="shared" si="3"/>
        <v/>
      </c>
    </row>
    <row r="99" spans="1:10" ht="15.75" x14ac:dyDescent="0.25">
      <c r="A99" s="40" t="s">
        <v>69</v>
      </c>
      <c r="B99" s="41" t="s">
        <v>70</v>
      </c>
      <c r="C99" s="42" t="s">
        <v>26</v>
      </c>
      <c r="D99" s="50">
        <v>17</v>
      </c>
      <c r="E99" s="51">
        <v>160</v>
      </c>
      <c r="F99" s="45">
        <f t="shared" si="7"/>
        <v>2720</v>
      </c>
      <c r="G99" s="46"/>
      <c r="H99" s="47">
        <f t="shared" si="8"/>
        <v>160</v>
      </c>
      <c r="I99" s="48">
        <f t="shared" si="9"/>
        <v>2720</v>
      </c>
      <c r="J99" s="49" t="str">
        <f t="shared" si="3"/>
        <v/>
      </c>
    </row>
    <row r="100" spans="1:10" ht="15.75" x14ac:dyDescent="0.25">
      <c r="A100" s="40" t="s">
        <v>71</v>
      </c>
      <c r="B100" s="41" t="s">
        <v>72</v>
      </c>
      <c r="C100" s="42" t="s">
        <v>26</v>
      </c>
      <c r="D100" s="50">
        <v>17</v>
      </c>
      <c r="E100" s="51">
        <v>60</v>
      </c>
      <c r="F100" s="45">
        <f t="shared" si="7"/>
        <v>1020</v>
      </c>
      <c r="G100" s="46"/>
      <c r="H100" s="47">
        <f t="shared" si="8"/>
        <v>60</v>
      </c>
      <c r="I100" s="48">
        <f t="shared" si="9"/>
        <v>1020</v>
      </c>
      <c r="J100" s="49" t="str">
        <f t="shared" si="3"/>
        <v/>
      </c>
    </row>
    <row r="101" spans="1:10" ht="15.75" x14ac:dyDescent="0.25">
      <c r="A101" s="40" t="s">
        <v>73</v>
      </c>
      <c r="B101" s="41" t="s">
        <v>74</v>
      </c>
      <c r="C101" s="42" t="s">
        <v>26</v>
      </c>
      <c r="D101" s="50">
        <v>17</v>
      </c>
      <c r="E101" s="51">
        <v>400</v>
      </c>
      <c r="F101" s="45">
        <f t="shared" si="7"/>
        <v>6800</v>
      </c>
      <c r="G101" s="46"/>
      <c r="H101" s="47">
        <f t="shared" si="8"/>
        <v>400</v>
      </c>
      <c r="I101" s="48">
        <f t="shared" si="9"/>
        <v>6800</v>
      </c>
      <c r="J101" s="49" t="str">
        <f t="shared" si="3"/>
        <v/>
      </c>
    </row>
    <row r="102" spans="1:10" ht="15.75" x14ac:dyDescent="0.25">
      <c r="A102" s="40" t="s">
        <v>75</v>
      </c>
      <c r="B102" s="41" t="s">
        <v>76</v>
      </c>
      <c r="C102" s="42" t="s">
        <v>26</v>
      </c>
      <c r="D102" s="50">
        <v>17</v>
      </c>
      <c r="E102" s="51">
        <v>120</v>
      </c>
      <c r="F102" s="45">
        <f t="shared" si="7"/>
        <v>2040</v>
      </c>
      <c r="G102" s="46"/>
      <c r="H102" s="47">
        <f t="shared" si="8"/>
        <v>120</v>
      </c>
      <c r="I102" s="48">
        <f t="shared" si="9"/>
        <v>2040</v>
      </c>
      <c r="J102" s="49" t="str">
        <f t="shared" si="3"/>
        <v/>
      </c>
    </row>
    <row r="103" spans="1:10" ht="15.75" x14ac:dyDescent="0.25">
      <c r="A103" s="40" t="s">
        <v>77</v>
      </c>
      <c r="B103" s="41" t="s">
        <v>78</v>
      </c>
      <c r="C103" s="42" t="s">
        <v>26</v>
      </c>
      <c r="D103" s="50">
        <v>17</v>
      </c>
      <c r="E103" s="51">
        <v>100</v>
      </c>
      <c r="F103" s="45">
        <f t="shared" si="7"/>
        <v>1700</v>
      </c>
      <c r="G103" s="46"/>
      <c r="H103" s="47">
        <f t="shared" si="8"/>
        <v>100</v>
      </c>
      <c r="I103" s="48">
        <f t="shared" si="9"/>
        <v>1700</v>
      </c>
      <c r="J103" s="49" t="str">
        <f t="shared" si="3"/>
        <v/>
      </c>
    </row>
    <row r="104" spans="1:10" ht="15.75" x14ac:dyDescent="0.25">
      <c r="A104" s="40" t="s">
        <v>79</v>
      </c>
      <c r="B104" s="41" t="s">
        <v>80</v>
      </c>
      <c r="C104" s="42" t="s">
        <v>26</v>
      </c>
      <c r="D104" s="50">
        <v>17</v>
      </c>
      <c r="E104" s="51">
        <v>70</v>
      </c>
      <c r="F104" s="45">
        <f t="shared" si="7"/>
        <v>1190</v>
      </c>
      <c r="G104" s="46"/>
      <c r="H104" s="47">
        <f t="shared" si="8"/>
        <v>70</v>
      </c>
      <c r="I104" s="48">
        <f t="shared" si="9"/>
        <v>1190</v>
      </c>
      <c r="J104" s="49" t="str">
        <f t="shared" si="3"/>
        <v/>
      </c>
    </row>
    <row r="105" spans="1:10" ht="31.5" x14ac:dyDescent="0.25">
      <c r="A105" s="40" t="s">
        <v>81</v>
      </c>
      <c r="B105" s="41" t="s">
        <v>82</v>
      </c>
      <c r="C105" s="42" t="s">
        <v>26</v>
      </c>
      <c r="D105" s="50">
        <v>108</v>
      </c>
      <c r="E105" s="51">
        <v>13</v>
      </c>
      <c r="F105" s="45">
        <f t="shared" si="7"/>
        <v>1404</v>
      </c>
      <c r="G105" s="46"/>
      <c r="H105" s="47">
        <f t="shared" si="8"/>
        <v>13</v>
      </c>
      <c r="I105" s="48">
        <f t="shared" si="9"/>
        <v>1404</v>
      </c>
      <c r="J105" s="49" t="str">
        <f t="shared" si="3"/>
        <v/>
      </c>
    </row>
    <row r="106" spans="1:10" ht="15.75" x14ac:dyDescent="0.25">
      <c r="A106" s="40" t="s">
        <v>83</v>
      </c>
      <c r="B106" s="41" t="s">
        <v>84</v>
      </c>
      <c r="C106" s="42" t="s">
        <v>26</v>
      </c>
      <c r="D106" s="50">
        <v>150</v>
      </c>
      <c r="E106" s="51">
        <v>150</v>
      </c>
      <c r="F106" s="45">
        <f t="shared" si="7"/>
        <v>22500</v>
      </c>
      <c r="G106" s="46"/>
      <c r="H106" s="47">
        <f t="shared" si="8"/>
        <v>150</v>
      </c>
      <c r="I106" s="48">
        <f t="shared" si="9"/>
        <v>22500</v>
      </c>
      <c r="J106" s="49" t="str">
        <f t="shared" si="3"/>
        <v/>
      </c>
    </row>
    <row r="107" spans="1:10" ht="15.75" x14ac:dyDescent="0.25">
      <c r="A107" s="40" t="s">
        <v>85</v>
      </c>
      <c r="B107" s="41" t="s">
        <v>86</v>
      </c>
      <c r="C107" s="42" t="s">
        <v>26</v>
      </c>
      <c r="D107" s="50">
        <v>150</v>
      </c>
      <c r="E107" s="51">
        <v>280</v>
      </c>
      <c r="F107" s="45">
        <f t="shared" si="7"/>
        <v>42000</v>
      </c>
      <c r="G107" s="46"/>
      <c r="H107" s="47">
        <f t="shared" si="8"/>
        <v>280</v>
      </c>
      <c r="I107" s="48">
        <f t="shared" si="9"/>
        <v>42000</v>
      </c>
      <c r="J107" s="49" t="str">
        <f t="shared" si="3"/>
        <v/>
      </c>
    </row>
    <row r="108" spans="1:10" ht="15.75" x14ac:dyDescent="0.25">
      <c r="A108" s="40" t="s">
        <v>87</v>
      </c>
      <c r="B108" s="41" t="s">
        <v>88</v>
      </c>
      <c r="C108" s="42" t="s">
        <v>26</v>
      </c>
      <c r="D108" s="50">
        <v>17</v>
      </c>
      <c r="E108" s="51">
        <v>300</v>
      </c>
      <c r="F108" s="45">
        <f t="shared" si="7"/>
        <v>5100</v>
      </c>
      <c r="G108" s="46"/>
      <c r="H108" s="47">
        <f t="shared" si="8"/>
        <v>300</v>
      </c>
      <c r="I108" s="48">
        <f t="shared" si="9"/>
        <v>5100</v>
      </c>
      <c r="J108" s="49" t="str">
        <f t="shared" si="3"/>
        <v/>
      </c>
    </row>
    <row r="109" spans="1:10" ht="15.75" x14ac:dyDescent="0.25">
      <c r="A109" s="40" t="s">
        <v>89</v>
      </c>
      <c r="B109" s="41" t="s">
        <v>90</v>
      </c>
      <c r="C109" s="42" t="s">
        <v>26</v>
      </c>
      <c r="D109" s="50">
        <f>2+1</f>
        <v>3</v>
      </c>
      <c r="E109" s="51">
        <v>450</v>
      </c>
      <c r="F109" s="45">
        <f t="shared" si="7"/>
        <v>1350</v>
      </c>
      <c r="G109" s="46"/>
      <c r="H109" s="47">
        <f t="shared" si="8"/>
        <v>450</v>
      </c>
      <c r="I109" s="48">
        <f t="shared" si="9"/>
        <v>1350</v>
      </c>
      <c r="J109" s="49" t="str">
        <f t="shared" si="3"/>
        <v/>
      </c>
    </row>
    <row r="110" spans="1:10" ht="15.75" x14ac:dyDescent="0.25">
      <c r="A110" s="40" t="s">
        <v>91</v>
      </c>
      <c r="B110" s="41" t="s">
        <v>92</v>
      </c>
      <c r="C110" s="42" t="s">
        <v>26</v>
      </c>
      <c r="D110" s="50">
        <v>34</v>
      </c>
      <c r="E110" s="51">
        <v>190</v>
      </c>
      <c r="F110" s="45">
        <f t="shared" si="7"/>
        <v>6460</v>
      </c>
      <c r="G110" s="46"/>
      <c r="H110" s="47">
        <f t="shared" si="8"/>
        <v>190</v>
      </c>
      <c r="I110" s="48">
        <f t="shared" si="9"/>
        <v>6460</v>
      </c>
      <c r="J110" s="49" t="str">
        <f t="shared" si="3"/>
        <v/>
      </c>
    </row>
    <row r="111" spans="1:10" ht="15.75" x14ac:dyDescent="0.25">
      <c r="A111" s="40" t="s">
        <v>93</v>
      </c>
      <c r="B111" s="41" t="s">
        <v>94</v>
      </c>
      <c r="C111" s="42" t="s">
        <v>26</v>
      </c>
      <c r="D111" s="50">
        <v>136</v>
      </c>
      <c r="E111" s="51">
        <v>60</v>
      </c>
      <c r="F111" s="45">
        <f t="shared" si="7"/>
        <v>8160</v>
      </c>
      <c r="G111" s="46"/>
      <c r="H111" s="47">
        <f t="shared" si="8"/>
        <v>60</v>
      </c>
      <c r="I111" s="48">
        <f t="shared" si="9"/>
        <v>8160</v>
      </c>
      <c r="J111" s="49" t="str">
        <f t="shared" si="3"/>
        <v/>
      </c>
    </row>
    <row r="112" spans="1:10" ht="15.75" x14ac:dyDescent="0.25">
      <c r="A112" s="40"/>
      <c r="B112" s="41"/>
      <c r="C112" s="42"/>
      <c r="D112" s="43"/>
      <c r="E112" s="44"/>
      <c r="F112" s="45"/>
      <c r="G112" s="46"/>
      <c r="H112" s="47"/>
      <c r="I112" s="48"/>
      <c r="J112" s="49" t="str">
        <f t="shared" si="3"/>
        <v/>
      </c>
    </row>
    <row r="113" spans="1:10" ht="15.75" x14ac:dyDescent="0.25">
      <c r="A113" s="40" t="s">
        <v>95</v>
      </c>
      <c r="B113" s="41" t="s">
        <v>96</v>
      </c>
      <c r="C113" s="42" t="s">
        <v>26</v>
      </c>
      <c r="D113" s="50">
        <v>6</v>
      </c>
      <c r="E113" s="51">
        <v>170</v>
      </c>
      <c r="F113" s="45">
        <f t="shared" ref="F113:F114" si="10">E113*D113</f>
        <v>1020</v>
      </c>
      <c r="G113" s="46"/>
      <c r="H113" s="47">
        <f t="shared" ref="H113:H114" si="11">E113</f>
        <v>170</v>
      </c>
      <c r="I113" s="48">
        <f t="shared" ref="I113:I114" si="12">H113*D113</f>
        <v>1020</v>
      </c>
      <c r="J113" s="49" t="str">
        <f t="shared" si="3"/>
        <v/>
      </c>
    </row>
    <row r="114" spans="1:10" ht="15.75" x14ac:dyDescent="0.25">
      <c r="A114" s="40" t="s">
        <v>97</v>
      </c>
      <c r="B114" s="41" t="s">
        <v>98</v>
      </c>
      <c r="C114" s="42" t="s">
        <v>26</v>
      </c>
      <c r="D114" s="50">
        <v>1</v>
      </c>
      <c r="E114" s="51">
        <v>250</v>
      </c>
      <c r="F114" s="45">
        <f t="shared" si="10"/>
        <v>250</v>
      </c>
      <c r="G114" s="46"/>
      <c r="H114" s="47">
        <f t="shared" si="11"/>
        <v>250</v>
      </c>
      <c r="I114" s="48">
        <f t="shared" si="12"/>
        <v>250</v>
      </c>
      <c r="J114" s="49" t="str">
        <f t="shared" si="3"/>
        <v/>
      </c>
    </row>
    <row r="115" spans="1:10" ht="15.75" x14ac:dyDescent="0.25">
      <c r="A115" s="40"/>
      <c r="B115" s="41"/>
      <c r="C115" s="42"/>
      <c r="D115" s="43"/>
      <c r="E115" s="44"/>
      <c r="F115" s="45"/>
      <c r="G115" s="46"/>
      <c r="H115" s="47"/>
      <c r="I115" s="48"/>
      <c r="J115" s="49" t="str">
        <f t="shared" si="3"/>
        <v/>
      </c>
    </row>
    <row r="116" spans="1:10" ht="15.75" x14ac:dyDescent="0.25">
      <c r="A116" s="40" t="s">
        <v>99</v>
      </c>
      <c r="B116" s="41" t="s">
        <v>100</v>
      </c>
      <c r="C116" s="42" t="s">
        <v>26</v>
      </c>
      <c r="D116" s="43">
        <v>48</v>
      </c>
      <c r="E116" s="51">
        <v>350</v>
      </c>
      <c r="F116" s="45">
        <f t="shared" ref="F116:F120" si="13">E116*D116</f>
        <v>16800</v>
      </c>
      <c r="G116" s="46"/>
      <c r="H116" s="47">
        <f t="shared" ref="H116:H120" si="14">E116</f>
        <v>350</v>
      </c>
      <c r="I116" s="48">
        <f t="shared" ref="I116:I120" si="15">H116*D116</f>
        <v>16800</v>
      </c>
      <c r="J116" s="49" t="str">
        <f t="shared" si="3"/>
        <v/>
      </c>
    </row>
    <row r="117" spans="1:10" ht="15.75" x14ac:dyDescent="0.25">
      <c r="A117" s="40" t="s">
        <v>101</v>
      </c>
      <c r="B117" s="41" t="s">
        <v>102</v>
      </c>
      <c r="C117" s="42" t="s">
        <v>26</v>
      </c>
      <c r="D117" s="43">
        <v>184</v>
      </c>
      <c r="E117" s="51">
        <v>75</v>
      </c>
      <c r="F117" s="45">
        <f t="shared" si="13"/>
        <v>13800</v>
      </c>
      <c r="G117" s="46"/>
      <c r="H117" s="47">
        <f t="shared" si="14"/>
        <v>75</v>
      </c>
      <c r="I117" s="48">
        <f t="shared" si="15"/>
        <v>13800</v>
      </c>
      <c r="J117" s="49" t="str">
        <f t="shared" si="3"/>
        <v/>
      </c>
    </row>
    <row r="118" spans="1:10" ht="15.75" x14ac:dyDescent="0.25">
      <c r="A118" s="40" t="s">
        <v>103</v>
      </c>
      <c r="B118" s="41" t="s">
        <v>104</v>
      </c>
      <c r="C118" s="42" t="s">
        <v>26</v>
      </c>
      <c r="D118" s="43">
        <v>10</v>
      </c>
      <c r="E118" s="51">
        <v>75</v>
      </c>
      <c r="F118" s="45">
        <f t="shared" si="13"/>
        <v>750</v>
      </c>
      <c r="G118" s="46"/>
      <c r="H118" s="47">
        <f t="shared" si="14"/>
        <v>75</v>
      </c>
      <c r="I118" s="48">
        <f t="shared" si="15"/>
        <v>750</v>
      </c>
      <c r="J118" s="49" t="str">
        <f t="shared" si="3"/>
        <v/>
      </c>
    </row>
    <row r="119" spans="1:10" ht="15.75" x14ac:dyDescent="0.25">
      <c r="A119" s="40" t="s">
        <v>105</v>
      </c>
      <c r="B119" s="41" t="s">
        <v>106</v>
      </c>
      <c r="C119" s="42" t="s">
        <v>26</v>
      </c>
      <c r="D119" s="43">
        <v>56</v>
      </c>
      <c r="E119" s="51">
        <v>160</v>
      </c>
      <c r="F119" s="45">
        <f>E119*D119</f>
        <v>8960</v>
      </c>
      <c r="G119" s="46"/>
      <c r="H119" s="47">
        <f>E119</f>
        <v>160</v>
      </c>
      <c r="I119" s="48">
        <f>H119*D119</f>
        <v>8960</v>
      </c>
      <c r="J119" s="49" t="str">
        <f t="shared" si="3"/>
        <v/>
      </c>
    </row>
    <row r="120" spans="1:10" ht="15.75" x14ac:dyDescent="0.25">
      <c r="A120" s="40" t="s">
        <v>107</v>
      </c>
      <c r="B120" s="41" t="s">
        <v>108</v>
      </c>
      <c r="C120" s="42" t="s">
        <v>26</v>
      </c>
      <c r="D120" s="43">
        <v>2</v>
      </c>
      <c r="E120" s="51">
        <v>150</v>
      </c>
      <c r="F120" s="45">
        <f t="shared" si="13"/>
        <v>300</v>
      </c>
      <c r="G120" s="46"/>
      <c r="H120" s="47">
        <f t="shared" si="14"/>
        <v>150</v>
      </c>
      <c r="I120" s="48">
        <f t="shared" si="15"/>
        <v>300</v>
      </c>
      <c r="J120" s="49" t="str">
        <f t="shared" si="3"/>
        <v/>
      </c>
    </row>
    <row r="121" spans="1:10" ht="15.75" x14ac:dyDescent="0.25">
      <c r="A121" s="40"/>
      <c r="B121" s="41"/>
      <c r="C121" s="42"/>
      <c r="D121" s="43"/>
      <c r="E121" s="44"/>
      <c r="F121" s="45"/>
      <c r="G121" s="46"/>
      <c r="H121" s="47"/>
      <c r="I121" s="48"/>
      <c r="J121" s="49" t="str">
        <f t="shared" si="3"/>
        <v/>
      </c>
    </row>
    <row r="122" spans="1:10" ht="15.75" x14ac:dyDescent="0.25">
      <c r="A122" s="40" t="s">
        <v>109</v>
      </c>
      <c r="B122" s="41" t="s">
        <v>110</v>
      </c>
      <c r="C122" s="42" t="s">
        <v>26</v>
      </c>
      <c r="D122" s="43">
        <v>14</v>
      </c>
      <c r="E122" s="44">
        <v>120</v>
      </c>
      <c r="F122" s="45">
        <f t="shared" ref="F122:F125" si="16">E122*D122</f>
        <v>1680</v>
      </c>
      <c r="G122" s="46"/>
      <c r="H122" s="47">
        <f t="shared" ref="H122:H125" si="17">E122</f>
        <v>120</v>
      </c>
      <c r="I122" s="48">
        <f t="shared" ref="I122:I125" si="18">H122*D122</f>
        <v>1680</v>
      </c>
      <c r="J122" s="49" t="str">
        <f t="shared" si="3"/>
        <v/>
      </c>
    </row>
    <row r="123" spans="1:10" ht="15.75" x14ac:dyDescent="0.25">
      <c r="A123" s="40" t="s">
        <v>111</v>
      </c>
      <c r="B123" s="41" t="s">
        <v>112</v>
      </c>
      <c r="C123" s="42" t="s">
        <v>26</v>
      </c>
      <c r="D123" s="43">
        <v>2</v>
      </c>
      <c r="E123" s="44">
        <v>260</v>
      </c>
      <c r="F123" s="45">
        <f t="shared" si="16"/>
        <v>520</v>
      </c>
      <c r="G123" s="46"/>
      <c r="H123" s="47">
        <f t="shared" si="17"/>
        <v>260</v>
      </c>
      <c r="I123" s="48">
        <f t="shared" si="18"/>
        <v>520</v>
      </c>
      <c r="J123" s="49" t="str">
        <f t="shared" si="3"/>
        <v/>
      </c>
    </row>
    <row r="124" spans="1:10" ht="31.5" x14ac:dyDescent="0.25">
      <c r="A124" s="40" t="s">
        <v>113</v>
      </c>
      <c r="B124" s="41" t="s">
        <v>114</v>
      </c>
      <c r="C124" s="42" t="s">
        <v>26</v>
      </c>
      <c r="D124" s="43">
        <v>10</v>
      </c>
      <c r="E124" s="44">
        <v>60</v>
      </c>
      <c r="F124" s="45">
        <f t="shared" si="16"/>
        <v>600</v>
      </c>
      <c r="G124" s="46"/>
      <c r="H124" s="47">
        <f t="shared" si="17"/>
        <v>60</v>
      </c>
      <c r="I124" s="48">
        <f t="shared" si="18"/>
        <v>600</v>
      </c>
      <c r="J124" s="49" t="str">
        <f t="shared" si="3"/>
        <v/>
      </c>
    </row>
    <row r="125" spans="1:10" ht="15.75" x14ac:dyDescent="0.25">
      <c r="A125" s="40" t="s">
        <v>115</v>
      </c>
      <c r="B125" s="41" t="s">
        <v>116</v>
      </c>
      <c r="C125" s="42" t="s">
        <v>26</v>
      </c>
      <c r="D125" s="43">
        <v>50</v>
      </c>
      <c r="E125" s="44">
        <v>37</v>
      </c>
      <c r="F125" s="45">
        <f t="shared" si="16"/>
        <v>1850</v>
      </c>
      <c r="G125" s="46"/>
      <c r="H125" s="47">
        <f t="shared" si="17"/>
        <v>37</v>
      </c>
      <c r="I125" s="48">
        <f t="shared" si="18"/>
        <v>1850</v>
      </c>
      <c r="J125" s="49" t="str">
        <f t="shared" si="3"/>
        <v/>
      </c>
    </row>
    <row r="126" spans="1:10" ht="15.75" x14ac:dyDescent="0.25">
      <c r="A126" s="40"/>
      <c r="B126" s="41"/>
      <c r="C126" s="42"/>
      <c r="D126" s="43"/>
      <c r="E126" s="44"/>
      <c r="F126" s="45"/>
      <c r="G126" s="46"/>
      <c r="H126" s="47"/>
      <c r="I126" s="48"/>
      <c r="J126" s="49" t="str">
        <f t="shared" si="3"/>
        <v/>
      </c>
    </row>
    <row r="127" spans="1:10" ht="15.75" x14ac:dyDescent="0.25">
      <c r="A127" s="40" t="s">
        <v>117</v>
      </c>
      <c r="B127" s="41" t="s">
        <v>118</v>
      </c>
      <c r="C127" s="42" t="s">
        <v>26</v>
      </c>
      <c r="D127" s="50">
        <v>3</v>
      </c>
      <c r="E127" s="51">
        <v>600</v>
      </c>
      <c r="F127" s="45">
        <f t="shared" ref="F127:F133" si="19">E127*D127</f>
        <v>1800</v>
      </c>
      <c r="G127" s="46"/>
      <c r="H127" s="47">
        <f t="shared" ref="H127:H133" si="20">E127</f>
        <v>600</v>
      </c>
      <c r="I127" s="48">
        <f t="shared" ref="I127:I133" si="21">H127*D127</f>
        <v>1800</v>
      </c>
      <c r="J127" s="49" t="str">
        <f t="shared" si="3"/>
        <v/>
      </c>
    </row>
    <row r="128" spans="1:10" ht="15.75" x14ac:dyDescent="0.25">
      <c r="A128" s="40" t="s">
        <v>119</v>
      </c>
      <c r="B128" s="41" t="s">
        <v>120</v>
      </c>
      <c r="C128" s="42" t="s">
        <v>26</v>
      </c>
      <c r="D128" s="50">
        <v>3</v>
      </c>
      <c r="E128" s="51">
        <v>500</v>
      </c>
      <c r="F128" s="45">
        <f t="shared" si="19"/>
        <v>1500</v>
      </c>
      <c r="G128" s="46"/>
      <c r="H128" s="47">
        <f t="shared" si="20"/>
        <v>500</v>
      </c>
      <c r="I128" s="48">
        <f t="shared" si="21"/>
        <v>1500</v>
      </c>
      <c r="J128" s="49" t="str">
        <f t="shared" si="3"/>
        <v/>
      </c>
    </row>
    <row r="129" spans="1:11" ht="15.75" x14ac:dyDescent="0.25">
      <c r="A129" s="40" t="s">
        <v>121</v>
      </c>
      <c r="B129" s="41" t="s">
        <v>122</v>
      </c>
      <c r="C129" s="42" t="s">
        <v>26</v>
      </c>
      <c r="D129" s="50">
        <v>2</v>
      </c>
      <c r="E129" s="51">
        <v>500</v>
      </c>
      <c r="F129" s="45">
        <f t="shared" si="19"/>
        <v>1000</v>
      </c>
      <c r="G129" s="46"/>
      <c r="H129" s="47">
        <f t="shared" si="20"/>
        <v>500</v>
      </c>
      <c r="I129" s="48">
        <f t="shared" si="21"/>
        <v>1000</v>
      </c>
      <c r="J129" s="49" t="str">
        <f t="shared" si="3"/>
        <v/>
      </c>
    </row>
    <row r="130" spans="1:11" ht="15.75" x14ac:dyDescent="0.25">
      <c r="A130" s="40" t="s">
        <v>123</v>
      </c>
      <c r="B130" s="41" t="s">
        <v>124</v>
      </c>
      <c r="C130" s="42" t="s">
        <v>26</v>
      </c>
      <c r="D130" s="50">
        <v>2</v>
      </c>
      <c r="E130" s="51">
        <v>600</v>
      </c>
      <c r="F130" s="45">
        <f t="shared" si="19"/>
        <v>1200</v>
      </c>
      <c r="G130" s="46"/>
      <c r="H130" s="47">
        <f t="shared" si="20"/>
        <v>600</v>
      </c>
      <c r="I130" s="48">
        <f t="shared" si="21"/>
        <v>1200</v>
      </c>
      <c r="J130" s="49" t="str">
        <f t="shared" si="3"/>
        <v/>
      </c>
    </row>
    <row r="131" spans="1:11" ht="15.75" x14ac:dyDescent="0.25">
      <c r="A131" s="40" t="s">
        <v>125</v>
      </c>
      <c r="B131" s="41" t="s">
        <v>126</v>
      </c>
      <c r="C131" s="42" t="s">
        <v>26</v>
      </c>
      <c r="D131" s="50">
        <v>30</v>
      </c>
      <c r="E131" s="51">
        <v>25</v>
      </c>
      <c r="F131" s="45">
        <f t="shared" si="19"/>
        <v>750</v>
      </c>
      <c r="G131" s="46"/>
      <c r="H131" s="47">
        <f t="shared" si="20"/>
        <v>25</v>
      </c>
      <c r="I131" s="48">
        <f t="shared" si="21"/>
        <v>750</v>
      </c>
      <c r="J131" s="49" t="str">
        <f t="shared" si="3"/>
        <v/>
      </c>
    </row>
    <row r="132" spans="1:11" ht="15.75" x14ac:dyDescent="0.25">
      <c r="A132" s="40" t="s">
        <v>127</v>
      </c>
      <c r="B132" s="41" t="s">
        <v>128</v>
      </c>
      <c r="C132" s="42" t="s">
        <v>26</v>
      </c>
      <c r="D132" s="50">
        <v>1</v>
      </c>
      <c r="E132" s="51">
        <v>700</v>
      </c>
      <c r="F132" s="45">
        <f t="shared" si="19"/>
        <v>700</v>
      </c>
      <c r="G132" s="46"/>
      <c r="H132" s="47">
        <f t="shared" si="20"/>
        <v>700</v>
      </c>
      <c r="I132" s="48">
        <f t="shared" si="21"/>
        <v>700</v>
      </c>
      <c r="J132" s="49" t="str">
        <f t="shared" si="3"/>
        <v/>
      </c>
    </row>
    <row r="133" spans="1:11" ht="15.75" x14ac:dyDescent="0.25">
      <c r="A133" s="40" t="s">
        <v>129</v>
      </c>
      <c r="B133" s="41" t="s">
        <v>130</v>
      </c>
      <c r="C133" s="42" t="s">
        <v>26</v>
      </c>
      <c r="D133" s="50">
        <v>4</v>
      </c>
      <c r="E133" s="51">
        <v>30</v>
      </c>
      <c r="F133" s="45">
        <f t="shared" si="19"/>
        <v>120</v>
      </c>
      <c r="G133" s="46"/>
      <c r="H133" s="47">
        <f t="shared" si="20"/>
        <v>30</v>
      </c>
      <c r="I133" s="48">
        <f t="shared" si="21"/>
        <v>120</v>
      </c>
      <c r="J133" s="49" t="str">
        <f t="shared" si="3"/>
        <v/>
      </c>
    </row>
    <row r="134" spans="1:11" ht="15.75" x14ac:dyDescent="0.25">
      <c r="A134" s="40"/>
      <c r="B134" s="41"/>
      <c r="C134" s="42"/>
      <c r="D134" s="50"/>
      <c r="E134" s="51"/>
      <c r="F134" s="45"/>
      <c r="G134" s="46"/>
      <c r="H134" s="47"/>
      <c r="I134" s="48"/>
      <c r="J134" s="49" t="str">
        <f t="shared" si="3"/>
        <v/>
      </c>
    </row>
    <row r="135" spans="1:11" ht="15.75" x14ac:dyDescent="0.25">
      <c r="A135" s="40" t="s">
        <v>131</v>
      </c>
      <c r="B135" s="41" t="s">
        <v>132</v>
      </c>
      <c r="C135" s="42" t="s">
        <v>26</v>
      </c>
      <c r="D135" s="50">
        <v>1</v>
      </c>
      <c r="E135" s="51">
        <v>1000</v>
      </c>
      <c r="F135" s="45">
        <f t="shared" ref="F135:F136" si="22">E135*D135</f>
        <v>1000</v>
      </c>
      <c r="G135" s="46"/>
      <c r="H135" s="47">
        <f t="shared" ref="H135:H136" si="23">E135</f>
        <v>1000</v>
      </c>
      <c r="I135" s="48">
        <f t="shared" ref="I135:I136" si="24">H135*D135</f>
        <v>1000</v>
      </c>
      <c r="J135" s="49" t="str">
        <f t="shared" si="3"/>
        <v/>
      </c>
    </row>
    <row r="136" spans="1:11" ht="15.75" x14ac:dyDescent="0.25">
      <c r="A136" s="40" t="s">
        <v>133</v>
      </c>
      <c r="B136" s="41" t="s">
        <v>134</v>
      </c>
      <c r="C136" s="42" t="s">
        <v>26</v>
      </c>
      <c r="D136" s="50">
        <v>1</v>
      </c>
      <c r="E136" s="51">
        <v>1000</v>
      </c>
      <c r="F136" s="45">
        <f t="shared" si="22"/>
        <v>1000</v>
      </c>
      <c r="G136" s="46"/>
      <c r="H136" s="47">
        <f t="shared" si="23"/>
        <v>1000</v>
      </c>
      <c r="I136" s="48">
        <f t="shared" si="24"/>
        <v>1000</v>
      </c>
      <c r="J136" s="49" t="str">
        <f t="shared" si="3"/>
        <v/>
      </c>
    </row>
    <row r="137" spans="1:11" ht="15.75" x14ac:dyDescent="0.25">
      <c r="A137" s="40"/>
      <c r="B137" s="41"/>
      <c r="C137" s="42"/>
      <c r="D137" s="50"/>
      <c r="E137" s="51"/>
      <c r="F137" s="45"/>
      <c r="G137" s="46"/>
      <c r="H137" s="47"/>
      <c r="I137" s="48"/>
    </row>
    <row r="138" spans="1:11" ht="15.75" x14ac:dyDescent="0.25">
      <c r="A138" s="40"/>
      <c r="B138" s="41"/>
      <c r="C138" s="42"/>
      <c r="D138" s="50"/>
      <c r="E138" s="51"/>
      <c r="F138" s="45"/>
      <c r="G138" s="46"/>
      <c r="H138" s="47"/>
      <c r="I138" s="48"/>
    </row>
    <row r="139" spans="1:11" ht="15.75" thickBot="1" x14ac:dyDescent="0.3">
      <c r="E139" s="52"/>
    </row>
    <row r="140" spans="1:11" ht="162" x14ac:dyDescent="0.25">
      <c r="E140" s="53"/>
      <c r="F140" s="54" t="s">
        <v>135</v>
      </c>
      <c r="G140" s="55"/>
      <c r="H140" s="56"/>
      <c r="I140" s="57" t="s">
        <v>136</v>
      </c>
      <c r="J140" s="57" t="s">
        <v>137</v>
      </c>
      <c r="K140" s="58" t="s">
        <v>138</v>
      </c>
    </row>
    <row r="141" spans="1:11" ht="21" thickBot="1" x14ac:dyDescent="0.3">
      <c r="E141" s="59" t="s">
        <v>139</v>
      </c>
      <c r="F141" s="60">
        <f>SUM(F74:F138)</f>
        <v>567057</v>
      </c>
      <c r="G141" s="61"/>
      <c r="H141" s="62" t="s">
        <v>139</v>
      </c>
      <c r="I141" s="63">
        <f>SUM(I74:I138)</f>
        <v>567057</v>
      </c>
      <c r="J141" s="63">
        <f>F141-I141</f>
        <v>0</v>
      </c>
      <c r="K141" s="64">
        <f>1-I141/F141</f>
        <v>0</v>
      </c>
    </row>
    <row r="142" spans="1:11" x14ac:dyDescent="0.25">
      <c r="E142" s="52"/>
      <c r="F142" s="52"/>
      <c r="H142" s="52"/>
    </row>
    <row r="143" spans="1:11" ht="23.25" x14ac:dyDescent="0.25">
      <c r="B143" s="92" t="s">
        <v>140</v>
      </c>
      <c r="C143" s="92"/>
      <c r="D143" s="92"/>
      <c r="E143" s="92"/>
      <c r="F143" s="92"/>
      <c r="G143" s="92"/>
      <c r="H143" s="92"/>
      <c r="I143" s="92"/>
      <c r="J143" s="92"/>
      <c r="K143" s="92"/>
    </row>
    <row r="144" spans="1:11" ht="126" customHeight="1" x14ac:dyDescent="0.25">
      <c r="A144" s="94" t="s">
        <v>141</v>
      </c>
      <c r="B144" s="94"/>
      <c r="C144" s="94"/>
      <c r="D144" s="94"/>
      <c r="E144" s="94"/>
      <c r="F144" s="94"/>
      <c r="G144" s="94"/>
      <c r="H144" s="94"/>
      <c r="I144" s="94"/>
      <c r="J144" s="94"/>
      <c r="K144" s="94"/>
    </row>
    <row r="145" spans="1:11" ht="117.75" customHeight="1" x14ac:dyDescent="0.25">
      <c r="B145" s="65"/>
      <c r="C145" s="95" t="s">
        <v>142</v>
      </c>
      <c r="D145" s="95"/>
      <c r="E145" s="95"/>
      <c r="F145" s="95"/>
      <c r="G145" s="95"/>
      <c r="H145" s="95"/>
      <c r="I145" s="75">
        <v>0</v>
      </c>
      <c r="K145" s="11"/>
    </row>
    <row r="146" spans="1:11" ht="98.25" customHeight="1" x14ac:dyDescent="0.25">
      <c r="B146" s="65"/>
      <c r="C146" s="95" t="s">
        <v>143</v>
      </c>
      <c r="D146" s="95"/>
      <c r="E146" s="95"/>
      <c r="F146" s="95"/>
      <c r="G146" s="95"/>
      <c r="H146" s="95"/>
      <c r="I146" s="75">
        <v>0</v>
      </c>
      <c r="K146" s="11"/>
    </row>
    <row r="147" spans="1:11" x14ac:dyDescent="0.25">
      <c r="B147" s="65"/>
      <c r="C147" s="66"/>
      <c r="D147" s="4"/>
      <c r="E147" s="96"/>
      <c r="F147" s="97"/>
      <c r="G147" s="97"/>
      <c r="H147" s="97"/>
      <c r="I147" s="11"/>
      <c r="J147" s="11"/>
      <c r="K147" s="11"/>
    </row>
    <row r="148" spans="1:11" ht="192.75" customHeight="1" x14ac:dyDescent="0.25">
      <c r="A148" s="98" t="s">
        <v>144</v>
      </c>
      <c r="B148" s="98"/>
      <c r="C148" s="98"/>
      <c r="D148" s="98"/>
      <c r="E148" s="98"/>
      <c r="F148" s="98"/>
      <c r="G148" s="98"/>
      <c r="H148" s="98"/>
      <c r="I148" s="98"/>
      <c r="J148" s="98"/>
      <c r="K148" s="98"/>
    </row>
    <row r="149" spans="1:11" x14ac:dyDescent="0.25">
      <c r="B149" s="65"/>
      <c r="C149" s="66"/>
      <c r="D149" s="4"/>
      <c r="E149" s="96"/>
      <c r="F149" s="97"/>
      <c r="G149" s="97"/>
      <c r="H149" s="97"/>
      <c r="I149" s="11"/>
      <c r="J149" s="11"/>
      <c r="K149" s="11"/>
    </row>
    <row r="150" spans="1:11" ht="27.75" customHeight="1" x14ac:dyDescent="0.25">
      <c r="B150" s="65"/>
      <c r="C150" s="66"/>
      <c r="D150" s="99" t="s">
        <v>145</v>
      </c>
      <c r="E150" s="99"/>
      <c r="F150" s="99"/>
      <c r="G150" s="99"/>
      <c r="H150" s="99"/>
      <c r="I150" s="99"/>
      <c r="J150" s="99"/>
      <c r="K150" s="99"/>
    </row>
    <row r="151" spans="1:11" s="70" customFormat="1" ht="15.75" x14ac:dyDescent="0.25">
      <c r="A151" s="29"/>
      <c r="B151" s="30"/>
      <c r="C151" s="67"/>
      <c r="D151" s="68"/>
      <c r="E151" s="90"/>
      <c r="F151" s="91"/>
      <c r="G151" s="91"/>
      <c r="H151" s="91"/>
      <c r="I151" s="69"/>
      <c r="J151" s="69"/>
      <c r="K151" s="69"/>
    </row>
    <row r="152" spans="1:11" ht="15.75" customHeight="1" x14ac:dyDescent="0.25">
      <c r="B152" s="65"/>
      <c r="C152" s="66"/>
      <c r="D152" s="71" t="s">
        <v>146</v>
      </c>
      <c r="E152" s="100" t="s">
        <v>147</v>
      </c>
      <c r="F152" s="100"/>
      <c r="G152" s="100"/>
      <c r="H152" s="100"/>
      <c r="I152" s="76"/>
      <c r="J152" s="100" t="s">
        <v>148</v>
      </c>
      <c r="K152" s="100"/>
    </row>
    <row r="153" spans="1:11" ht="15.75" x14ac:dyDescent="0.25">
      <c r="B153" s="65"/>
      <c r="C153" s="66"/>
      <c r="D153" s="71"/>
      <c r="E153" s="77"/>
      <c r="F153" s="78"/>
      <c r="G153" s="78"/>
      <c r="H153" s="78"/>
      <c r="I153" s="79"/>
      <c r="J153" s="79"/>
      <c r="K153" s="79"/>
    </row>
    <row r="154" spans="1:11" ht="15.75" x14ac:dyDescent="0.25">
      <c r="B154" s="65"/>
      <c r="C154" s="66"/>
      <c r="D154" s="71" t="s">
        <v>149</v>
      </c>
      <c r="E154" s="100" t="s">
        <v>147</v>
      </c>
      <c r="F154" s="100"/>
      <c r="G154" s="100"/>
      <c r="H154" s="100"/>
      <c r="I154" s="76"/>
      <c r="J154" s="100" t="s">
        <v>148</v>
      </c>
      <c r="K154" s="100"/>
    </row>
    <row r="155" spans="1:11" ht="15.75" x14ac:dyDescent="0.25">
      <c r="B155" s="65"/>
      <c r="C155" s="66"/>
      <c r="D155" s="71"/>
      <c r="E155" s="77"/>
      <c r="F155" s="78"/>
      <c r="G155" s="78"/>
      <c r="H155" s="78"/>
      <c r="I155" s="79"/>
      <c r="J155" s="79"/>
      <c r="K155" s="79"/>
    </row>
    <row r="156" spans="1:11" ht="15.75" x14ac:dyDescent="0.25">
      <c r="B156" s="65"/>
      <c r="C156" s="66"/>
      <c r="D156" s="71" t="s">
        <v>149</v>
      </c>
      <c r="E156" s="100" t="s">
        <v>147</v>
      </c>
      <c r="F156" s="100"/>
      <c r="G156" s="100"/>
      <c r="H156" s="100"/>
      <c r="I156" s="76"/>
      <c r="J156" s="100" t="s">
        <v>148</v>
      </c>
      <c r="K156" s="100"/>
    </row>
    <row r="157" spans="1:11" ht="15.75" x14ac:dyDescent="0.25">
      <c r="B157" s="65"/>
      <c r="C157" s="66"/>
      <c r="D157" s="71"/>
      <c r="E157" s="77"/>
      <c r="F157" s="78"/>
      <c r="G157" s="78"/>
      <c r="H157" s="78"/>
      <c r="I157" s="79"/>
      <c r="J157" s="79"/>
      <c r="K157" s="79"/>
    </row>
    <row r="158" spans="1:11" ht="15.75" x14ac:dyDescent="0.25">
      <c r="B158" s="65"/>
      <c r="C158" s="66"/>
      <c r="D158" s="71" t="s">
        <v>149</v>
      </c>
      <c r="E158" s="100" t="s">
        <v>147</v>
      </c>
      <c r="F158" s="100"/>
      <c r="G158" s="100"/>
      <c r="H158" s="100"/>
      <c r="I158" s="76"/>
      <c r="J158" s="100" t="s">
        <v>148</v>
      </c>
      <c r="K158" s="100"/>
    </row>
    <row r="159" spans="1:11" ht="15.75" x14ac:dyDescent="0.25">
      <c r="B159" s="65"/>
      <c r="C159" s="66"/>
      <c r="D159" s="71"/>
      <c r="E159" s="77"/>
      <c r="F159" s="78"/>
      <c r="G159" s="78"/>
      <c r="H159" s="78"/>
      <c r="I159" s="79"/>
      <c r="J159" s="79"/>
      <c r="K159" s="79"/>
    </row>
    <row r="160" spans="1:11" ht="15.75" x14ac:dyDescent="0.25">
      <c r="B160" s="65"/>
      <c r="C160" s="66"/>
      <c r="D160" s="71" t="s">
        <v>149</v>
      </c>
      <c r="E160" s="100" t="s">
        <v>147</v>
      </c>
      <c r="F160" s="100"/>
      <c r="G160" s="100"/>
      <c r="H160" s="100"/>
      <c r="I160" s="76"/>
      <c r="J160" s="100" t="s">
        <v>148</v>
      </c>
      <c r="K160" s="100"/>
    </row>
    <row r="161" spans="1:11" ht="15.75" x14ac:dyDescent="0.25">
      <c r="B161" s="65"/>
      <c r="C161" s="66"/>
      <c r="D161" s="71"/>
      <c r="F161" s="72"/>
      <c r="G161" s="72"/>
      <c r="H161" s="72"/>
      <c r="I161" s="11"/>
      <c r="J161" s="11"/>
      <c r="K161" s="11"/>
    </row>
    <row r="162" spans="1:11" x14ac:dyDescent="0.25">
      <c r="B162" s="65"/>
      <c r="C162" s="66"/>
      <c r="D162" s="4"/>
      <c r="E162" s="73"/>
      <c r="F162" s="72"/>
      <c r="G162" s="72"/>
      <c r="H162" s="72"/>
      <c r="I162" s="11"/>
      <c r="J162" s="11"/>
      <c r="K162" s="11"/>
    </row>
    <row r="163" spans="1:11" x14ac:dyDescent="0.25">
      <c r="B163" s="65"/>
      <c r="C163" s="66"/>
      <c r="D163" s="4"/>
      <c r="E163" s="73"/>
      <c r="F163" s="72"/>
      <c r="G163" s="72"/>
      <c r="H163" s="72"/>
      <c r="I163" s="11"/>
      <c r="J163" s="11"/>
      <c r="K163" s="11"/>
    </row>
    <row r="164" spans="1:11" x14ac:dyDescent="0.25">
      <c r="B164" s="65"/>
      <c r="C164" s="66"/>
      <c r="D164" s="4"/>
      <c r="E164" s="73"/>
      <c r="F164" s="72"/>
      <c r="G164" s="72"/>
      <c r="H164" s="72"/>
      <c r="I164" s="11"/>
      <c r="J164" s="11"/>
      <c r="K164" s="11"/>
    </row>
    <row r="165" spans="1:11" x14ac:dyDescent="0.25">
      <c r="B165" s="65"/>
      <c r="C165" s="66"/>
      <c r="D165" s="4"/>
      <c r="E165" s="73"/>
      <c r="F165" s="72"/>
      <c r="G165" s="72"/>
      <c r="H165" s="72"/>
      <c r="I165" s="11"/>
      <c r="J165" s="11"/>
      <c r="K165" s="11"/>
    </row>
    <row r="166" spans="1:11" x14ac:dyDescent="0.25">
      <c r="B166" s="65"/>
      <c r="C166" s="66"/>
      <c r="D166" s="4"/>
      <c r="E166" s="73"/>
      <c r="F166" s="72"/>
      <c r="G166" s="72"/>
      <c r="H166" s="72"/>
      <c r="I166" s="11"/>
      <c r="J166" s="11"/>
      <c r="K166" s="11"/>
    </row>
    <row r="167" spans="1:11" x14ac:dyDescent="0.25">
      <c r="B167" s="65"/>
      <c r="C167" s="66"/>
      <c r="D167" s="4"/>
      <c r="E167" s="5"/>
      <c r="F167" s="19"/>
      <c r="G167" s="74"/>
      <c r="H167" s="20"/>
      <c r="I167" s="11"/>
      <c r="J167" s="11"/>
      <c r="K167" s="11"/>
    </row>
    <row r="168" spans="1:11" x14ac:dyDescent="0.25">
      <c r="B168" s="65"/>
      <c r="C168" s="66"/>
      <c r="D168" s="4"/>
      <c r="E168" s="5"/>
      <c r="F168" s="19"/>
      <c r="G168" s="74"/>
      <c r="H168" s="20"/>
      <c r="I168" s="11"/>
      <c r="J168" s="11"/>
      <c r="K168" s="11"/>
    </row>
    <row r="169" spans="1:11" x14ac:dyDescent="0.25">
      <c r="B169" s="65"/>
      <c r="C169" s="66"/>
      <c r="D169" s="4"/>
      <c r="E169" s="5"/>
      <c r="F169" s="19"/>
      <c r="G169" s="74"/>
      <c r="H169" s="20"/>
      <c r="I169" s="11"/>
      <c r="J169" s="11"/>
      <c r="K169" s="11"/>
    </row>
    <row r="170" spans="1:11" ht="356.25" customHeight="1" x14ac:dyDescent="0.25">
      <c r="A170" s="101" t="s">
        <v>150</v>
      </c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</row>
  </sheetData>
  <sheetProtection algorithmName="SHA-512" hashValue="ytfSyP6q4uzbqTIPSsiZ8ZGKgSjK+1u0kKpvh/fntlMTe3fuV9CkHQmd9Zl6fttQ3lJROBuxm/aJPDrMWyU4bw==" saltValue="3QOz4erzoBFt8ZKS7O8diQ==" spinCount="100000" sheet="1" objects="1" scenarios="1"/>
  <mergeCells count="77">
    <mergeCell ref="E158:H158"/>
    <mergeCell ref="J158:K158"/>
    <mergeCell ref="E160:H160"/>
    <mergeCell ref="J160:K160"/>
    <mergeCell ref="A170:K170"/>
    <mergeCell ref="E152:H152"/>
    <mergeCell ref="J152:K152"/>
    <mergeCell ref="E154:H154"/>
    <mergeCell ref="J154:K154"/>
    <mergeCell ref="E156:H156"/>
    <mergeCell ref="J156:K156"/>
    <mergeCell ref="E151:H151"/>
    <mergeCell ref="A70:K70"/>
    <mergeCell ref="E72:F72"/>
    <mergeCell ref="H72:I72"/>
    <mergeCell ref="B143:K143"/>
    <mergeCell ref="A144:K144"/>
    <mergeCell ref="C145:H145"/>
    <mergeCell ref="C146:H146"/>
    <mergeCell ref="E147:H147"/>
    <mergeCell ref="A148:K148"/>
    <mergeCell ref="E149:H149"/>
    <mergeCell ref="D150:K150"/>
    <mergeCell ref="A69:K69"/>
    <mergeCell ref="C55:I55"/>
    <mergeCell ref="C57:I57"/>
    <mergeCell ref="C58:I58"/>
    <mergeCell ref="C59:I59"/>
    <mergeCell ref="C60:I60"/>
    <mergeCell ref="C61:I61"/>
    <mergeCell ref="C63:I63"/>
    <mergeCell ref="C64:I64"/>
    <mergeCell ref="C65:I65"/>
    <mergeCell ref="C66:I66"/>
    <mergeCell ref="C67:I67"/>
    <mergeCell ref="C54:I54"/>
    <mergeCell ref="C41:I41"/>
    <mergeCell ref="C42:I42"/>
    <mergeCell ref="C43:I43"/>
    <mergeCell ref="C45:I45"/>
    <mergeCell ref="C46:I46"/>
    <mergeCell ref="C47:I47"/>
    <mergeCell ref="C48:I48"/>
    <mergeCell ref="C49:I49"/>
    <mergeCell ref="C51:I51"/>
    <mergeCell ref="C52:I52"/>
    <mergeCell ref="C53:I53"/>
    <mergeCell ref="C40:I40"/>
    <mergeCell ref="C27:I27"/>
    <mergeCell ref="C28:I28"/>
    <mergeCell ref="C29:I29"/>
    <mergeCell ref="C30:I30"/>
    <mergeCell ref="C31:I31"/>
    <mergeCell ref="C33:I33"/>
    <mergeCell ref="C34:I34"/>
    <mergeCell ref="C35:I35"/>
    <mergeCell ref="C36:I36"/>
    <mergeCell ref="C37:I37"/>
    <mergeCell ref="C39:I39"/>
    <mergeCell ref="C25:I25"/>
    <mergeCell ref="C12:I12"/>
    <mergeCell ref="C13:I13"/>
    <mergeCell ref="C15:I15"/>
    <mergeCell ref="C16:I16"/>
    <mergeCell ref="C17:I17"/>
    <mergeCell ref="C18:I18"/>
    <mergeCell ref="C19:I19"/>
    <mergeCell ref="C21:I21"/>
    <mergeCell ref="C22:I22"/>
    <mergeCell ref="C23:I23"/>
    <mergeCell ref="C24:I24"/>
    <mergeCell ref="C11:I11"/>
    <mergeCell ref="A2:K2"/>
    <mergeCell ref="B6:K6"/>
    <mergeCell ref="E7:I7"/>
    <mergeCell ref="C9:I9"/>
    <mergeCell ref="C10:I10"/>
  </mergeCell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 - Raggruppame</vt:lpstr>
      <vt:lpstr>'Offerta Economica - Raggruppame'!Area_stampa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Fabiani</dc:creator>
  <cp:lastModifiedBy>Marco Fabiani</cp:lastModifiedBy>
  <cp:lastPrinted>2018-04-09T13:54:10Z</cp:lastPrinted>
  <dcterms:created xsi:type="dcterms:W3CDTF">2018-03-28T11:06:13Z</dcterms:created>
  <dcterms:modified xsi:type="dcterms:W3CDTF">2018-04-09T13:57:14Z</dcterms:modified>
</cp:coreProperties>
</file>